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班\財政係\30  公営企業会計関係\H27\経営比較分析表の分析等について\公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<sst xmlns="http://schemas.openxmlformats.org/spreadsheetml/2006/main" count="232" uniqueCount="111">
  <si>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</si>
  <si>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</si>
  <si>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</si>
  <si>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</si>
  <si>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</si>
  <si>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</si>
  <si>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</si>
  <si>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</si>
  <si>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</si>
  <si>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</si>
  <si>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</si>
  <si>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</si>
  <si>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</si>
  <si>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</si>
  <si>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</si>
  <si>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</si>
  <si>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</si>
  <si>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</si>
  <si>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</si>
  <si>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</si>
  <si>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</si>
  <si>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</si>
  <si>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</si>
  <si>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</si>
  <si>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</si>
  <si>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</si>
  <si>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</si>
  <si>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</si>
  <si>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</si>
  <si>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</si>
  <si>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</si>
  <si>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</si>
  <si>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</si>
  <si>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</si>
  <si>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</si>
  <si>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</si>
  <si>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</si>
  <si>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</si>
  <si>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</si>
  <si>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</si>
  <si>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</si>
  <si>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</si>
  <si>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</si>
  <si>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</si>
  <si>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</si>
  <si>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</si>
  <si>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</si>
  <si>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</si>
  <si>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</si>
  <si>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</si>
  <si>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</si>
  <si>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</si>
  <si>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</si>
  <si>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</si>
  <si>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</si>
  <si>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</si>
  <si>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</si>
  <si>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</si>
  <si>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</si>
  <si>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</si>
  <si>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</si>
  <si>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</si>
  <si>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</si>
  <si>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</si>
  <si>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</si>
  <si>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</si>
  <si>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</si>
  <si>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</si>
  <si>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</si>
  <si>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</si>
  <si>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</si>
  <si>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</si>
  <si>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</si>
  <si>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</si>
  <si>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</si>
  <si>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</si>
  <si>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</si>
  <si>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</si>
  <si>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</si>
  <si>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</si>
  <si>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</si>
  <si>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</si>
  <si>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</si>
  <si>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</si>
  <si>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</si>
  <si>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</si>
  <si>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</si>
  <si>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</si>
  <si>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</si>
  <si>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</si>
  <si>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</si>
  <si>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</si>
  <si>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</si>
  <si>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</si>
  <si>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</si>
  <si>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</si>
  <si>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</si>
  <si>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</si>
  <si>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</si>
  <si>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</si>
  <si>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</si>
  <si>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</si>
  <si>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</si>
  <si>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</si>
  <si>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</si>
  <si>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</si>
  <si>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</si>
  <si>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</si>
  <si>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特定地域生活排水処理事業は、平成16年度から19年度にかけて5地区で整備しました。類似団体と比較すると、「経費回収率」はほぼ平均的な数値ですが「収益的収支比率」は100%を割り込んでおり、これは「企業債残高対事業規模比率」からも明らかなように地方債の償還金が収益圧迫の要因となっていると考えます。</t>
    <rPh sb="0" eb="4">
      <t>アリダガワチョウ</t>
    </rPh>
    <rPh sb="5" eb="7">
      <t>トクテイ</t>
    </rPh>
    <rPh sb="7" eb="9">
      <t>チイキ</t>
    </rPh>
    <rPh sb="9" eb="11">
      <t>セイカツ</t>
    </rPh>
    <rPh sb="11" eb="13">
      <t>ハイスイ</t>
    </rPh>
    <rPh sb="13" eb="15">
      <t>ショリ</t>
    </rPh>
    <rPh sb="15" eb="17">
      <t>ジギョウ</t>
    </rPh>
    <rPh sb="19" eb="21">
      <t>ヘイセイ</t>
    </rPh>
    <rPh sb="23" eb="25">
      <t>ネンド</t>
    </rPh>
    <rPh sb="29" eb="31">
      <t>ネンド</t>
    </rPh>
    <rPh sb="36" eb="38">
      <t>チク</t>
    </rPh>
    <rPh sb="39" eb="41">
      <t>セイビ</t>
    </rPh>
    <rPh sb="46" eb="48">
      <t>ルイジ</t>
    </rPh>
    <rPh sb="48" eb="50">
      <t>ダンタイ</t>
    </rPh>
    <rPh sb="51" eb="53">
      <t>ヒカク</t>
    </rPh>
    <rPh sb="58" eb="60">
      <t>ケイヒ</t>
    </rPh>
    <rPh sb="60" eb="63">
      <t>カイシュウリツ</t>
    </rPh>
    <rPh sb="67" eb="70">
      <t>ヘイキンテキ</t>
    </rPh>
    <rPh sb="71" eb="73">
      <t>スウチ</t>
    </rPh>
    <rPh sb="77" eb="80">
      <t>シュウエキテキ</t>
    </rPh>
    <rPh sb="80" eb="82">
      <t>シュウシ</t>
    </rPh>
    <rPh sb="82" eb="84">
      <t>ヒリツ</t>
    </rPh>
    <rPh sb="91" eb="92">
      <t>ワ</t>
    </rPh>
    <rPh sb="93" eb="94">
      <t>コ</t>
    </rPh>
    <rPh sb="103" eb="106">
      <t>キギョウサイ</t>
    </rPh>
    <rPh sb="106" eb="108">
      <t>ザンダカ</t>
    </rPh>
    <rPh sb="108" eb="109">
      <t>タイ</t>
    </rPh>
    <rPh sb="109" eb="111">
      <t>ジギョウ</t>
    </rPh>
    <rPh sb="111" eb="113">
      <t>キボ</t>
    </rPh>
    <rPh sb="113" eb="115">
      <t>ヒリツ</t>
    </rPh>
    <rPh sb="119" eb="120">
      <t>アキ</t>
    </rPh>
    <rPh sb="126" eb="129">
      <t>チホウサイ</t>
    </rPh>
    <rPh sb="130" eb="133">
      <t>ショウカンキン</t>
    </rPh>
    <rPh sb="134" eb="136">
      <t>シュウエキ</t>
    </rPh>
    <rPh sb="136" eb="138">
      <t>アッパク</t>
    </rPh>
    <rPh sb="139" eb="141">
      <t>ヨウイン</t>
    </rPh>
    <rPh sb="148" eb="149">
      <t>カンガ</t>
    </rPh>
    <phoneticPr fontId="4"/>
  </si>
  <si>
    <t>合併浄化槽による処理方式であり、管渠は整備していないことから改善率は０％である。</t>
  </si>
  <si>
    <t>今後は、維持管理コストの削減及び施設の機能保全に努めるとともに、老朽化に伴う修繕費の増加が見込まれるため料金改定も視野に入れて健全な事業運営の継続を図らなければならないと考えます。</t>
    <rPh sb="4" eb="6">
      <t>イジ</t>
    </rPh>
    <rPh sb="6" eb="8">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</si>
</sst>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1B-4A92-80AA-3DA135E7A1CE}"/>
            </c:ext>
          </c:extLst>
        </c:ser>
        <c:dLbls>
          <c:showLegendKey val="0"/>
          <c:showVal val="0"/>
          <c:showCatName val="0"/>
          <c:showSerName val="0"/>
          <c:showPercent val="0"/>
          <c:showBubbleSize val="0"/>
        </c:dLbls>
        <c:gapWidth val="150"/>
        <c:axId val="219065344"/>
        <c:axId val="2278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1B-4A92-80AA-3DA135E7A1CE}"/>
            </c:ext>
          </c:extLst>
        </c:ser>
        <c:dLbls>
          <c:showLegendKey val="0"/>
          <c:showVal val="0"/>
          <c:showCatName val="0"/>
          <c:showSerName val="0"/>
          <c:showPercent val="0"/>
          <c:showBubbleSize val="0"/>
        </c:dLbls>
        <c:marker val="1"/>
        <c:smooth val="0"/>
        <c:axId val="219065344"/>
        <c:axId val="227802496"/>
      </c:lineChart>
      <c:dateAx>
        <c:axId val="219065344"/>
        <c:scaling>
          <c:orientation val="minMax"/>
        </c:scaling>
        <c:delete val="1"/>
        <c:axPos val="b"/>
        <c:numFmt formatCode="ge" sourceLinked="1"/>
        <c:majorTickMark val="none"/>
        <c:minorTickMark val="none"/>
        <c:tickLblPos val="none"/>
        <c:crossAx val="227802496"/>
        <c:crosses val="autoZero"/>
        <c:auto val="1"/>
        <c:lblOffset val="100"/>
        <c:baseTimeUnit val="years"/>
      </c:dateAx>
      <c:valAx>
        <c:axId val="2278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65.12</c:v>
                </c:pt>
                <c:pt idx="1">
                  <c:v>54.65</c:v>
                </c:pt>
                <c:pt idx="2">
                  <c:v>54.65</c:v>
                </c:pt>
                <c:pt idx="3">
                  <c:v>54.65</c:v>
                </c:pt>
                <c:pt idx="4">
                  <c:v>54.65</c:v>
                </c:pt>
              </c:numCache>
            </c:numRef>
          </c:val>
          <c:extLst>
            <c:ext xmlns:c16="http://schemas.microsoft.com/office/drawing/2014/chart" uri="{C3380CC4-5D6E-409C-BE32-E72D297353CC}">
              <c16:uniqueId val="{00000000-825E-4E10-9D4E-79AEE8939C26}"/>
            </c:ext>
          </c:extLst>
        </c:ser>
        <c:dLbls>
          <c:showLegendKey val="0"/>
          <c:showVal val="0"/>
          <c:showCatName val="0"/>
          <c:showSerName val="0"/>
          <c:showPercent val="0"/>
          <c:showBubbleSize val="0"/>
        </c:dLbls>
        <c:gapWidth val="150"/>
        <c:axId val="186603776"/>
        <c:axId val="186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extLst>
            <c:ext xmlns:c16="http://schemas.microsoft.com/office/drawing/2014/chart" uri="{C3380CC4-5D6E-409C-BE32-E72D297353CC}">
              <c16:uniqueId val="{00000001-825E-4E10-9D4E-79AEE8939C26}"/>
            </c:ext>
          </c:extLst>
        </c:ser>
        <c:dLbls>
          <c:showLegendKey val="0"/>
          <c:showVal val="0"/>
          <c:showCatName val="0"/>
          <c:showSerName val="0"/>
          <c:showPercent val="0"/>
          <c:showBubbleSize val="0"/>
        </c:dLbls>
        <c:marker val="1"/>
        <c:smooth val="0"/>
        <c:axId val="186603776"/>
        <c:axId val="186622336"/>
      </c:lineChart>
      <c:dateAx>
        <c:axId val="186603776"/>
        <c:scaling>
          <c:orientation val="minMax"/>
        </c:scaling>
        <c:delete val="1"/>
        <c:axPos val="b"/>
        <c:numFmt formatCode="ge" sourceLinked="1"/>
        <c:majorTickMark val="none"/>
        <c:minorTickMark val="none"/>
        <c:tickLblPos val="none"/>
        <c:crossAx val="186622336"/>
        <c:crosses val="autoZero"/>
        <c:auto val="1"/>
        <c:lblOffset val="100"/>
        <c:baseTimeUnit val="years"/>
      </c:dateAx>
      <c:valAx>
        <c:axId val="186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29.65</c:v>
                </c:pt>
                <c:pt idx="1">
                  <c:v>27.3</c:v>
                </c:pt>
                <c:pt idx="2">
                  <c:v>27.64</c:v>
                </c:pt>
                <c:pt idx="3">
                  <c:v>27.48</c:v>
                </c:pt>
                <c:pt idx="4">
                  <c:v>27.84</c:v>
                </c:pt>
              </c:numCache>
            </c:numRef>
          </c:val>
          <c:extLst>
            <c:ext xmlns:c16="http://schemas.microsoft.com/office/drawing/2014/chart" uri="{C3380CC4-5D6E-409C-BE32-E72D297353CC}">
              <c16:uniqueId val="{00000000-FE0D-49EF-A29E-E0862984F9FF}"/>
            </c:ext>
          </c:extLst>
        </c:ser>
        <c:dLbls>
          <c:showLegendKey val="0"/>
          <c:showVal val="0"/>
          <c:showCatName val="0"/>
          <c:showSerName val="0"/>
          <c:showPercent val="0"/>
          <c:showBubbleSize val="0"/>
        </c:dLbls>
        <c:gapWidth val="150"/>
        <c:axId val="186640256"/>
        <c:axId val="1866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extLst>
            <c:ext xmlns:c16="http://schemas.microsoft.com/office/drawing/2014/chart" uri="{C3380CC4-5D6E-409C-BE32-E72D297353CC}">
              <c16:uniqueId val="{00000001-FE0D-49EF-A29E-E0862984F9FF}"/>
            </c:ext>
          </c:extLst>
        </c:ser>
        <c:dLbls>
          <c:showLegendKey val="0"/>
          <c:showVal val="0"/>
          <c:showCatName val="0"/>
          <c:showSerName val="0"/>
          <c:showPercent val="0"/>
          <c:showBubbleSize val="0"/>
        </c:dLbls>
        <c:marker val="1"/>
        <c:smooth val="0"/>
        <c:axId val="186640256"/>
        <c:axId val="186642432"/>
      </c:lineChart>
      <c:dateAx>
        <c:axId val="186640256"/>
        <c:scaling>
          <c:orientation val="minMax"/>
        </c:scaling>
        <c:delete val="1"/>
        <c:axPos val="b"/>
        <c:numFmt formatCode="ge" sourceLinked="1"/>
        <c:majorTickMark val="none"/>
        <c:minorTickMark val="none"/>
        <c:tickLblPos val="none"/>
        <c:crossAx val="186642432"/>
        <c:crosses val="autoZero"/>
        <c:auto val="1"/>
        <c:lblOffset val="100"/>
        <c:baseTimeUnit val="years"/>
      </c:dateAx>
      <c:valAx>
        <c:axId val="1866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67.430000000000007</c:v>
                </c:pt>
                <c:pt idx="1">
                  <c:v>56.91</c:v>
                </c:pt>
                <c:pt idx="2">
                  <c:v>55.63</c:v>
                </c:pt>
                <c:pt idx="3">
                  <c:v>64.489999999999995</c:v>
                </c:pt>
                <c:pt idx="4">
                  <c:v>65.72</c:v>
                </c:pt>
              </c:numCache>
            </c:numRef>
          </c:val>
          <c:extLst>
            <c:ext xmlns:c16="http://schemas.microsoft.com/office/drawing/2014/chart" uri="{C3380CC4-5D6E-409C-BE32-E72D297353CC}">
              <c16:uniqueId val="{00000000-DB9A-4ECD-9128-6F116A202B9F}"/>
            </c:ext>
          </c:extLst>
        </c:ser>
        <c:dLbls>
          <c:showLegendKey val="0"/>
          <c:showVal val="0"/>
          <c:showCatName val="0"/>
          <c:showSerName val="0"/>
          <c:showPercent val="0"/>
          <c:showBubbleSize val="0"/>
        </c:dLbls>
        <c:gapWidth val="150"/>
        <c:axId val="178906624"/>
        <c:axId val="1789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A-4ECD-9128-6F116A202B9F}"/>
            </c:ext>
          </c:extLst>
        </c:ser>
        <c:dLbls>
          <c:showLegendKey val="0"/>
          <c:showVal val="0"/>
          <c:showCatName val="0"/>
          <c:showSerName val="0"/>
          <c:showPercent val="0"/>
          <c:showBubbleSize val="0"/>
        </c:dLbls>
        <c:marker val="1"/>
        <c:smooth val="0"/>
        <c:axId val="178906624"/>
        <c:axId val="178908544"/>
      </c:lineChart>
      <c:dateAx>
        <c:axId val="178906624"/>
        <c:scaling>
          <c:orientation val="minMax"/>
        </c:scaling>
        <c:delete val="1"/>
        <c:axPos val="b"/>
        <c:numFmt formatCode="ge" sourceLinked="1"/>
        <c:majorTickMark val="none"/>
        <c:minorTickMark val="none"/>
        <c:tickLblPos val="none"/>
        <c:crossAx val="178908544"/>
        <c:crosses val="autoZero"/>
        <c:auto val="1"/>
        <c:lblOffset val="100"/>
        <c:baseTimeUnit val="years"/>
      </c:dateAx>
      <c:valAx>
        <c:axId val="1789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B-487C-8483-7681B8D73F4B}"/>
            </c:ext>
          </c:extLst>
        </c:ser>
        <c:dLbls>
          <c:showLegendKey val="0"/>
          <c:showVal val="0"/>
          <c:showCatName val="0"/>
          <c:showSerName val="0"/>
          <c:showPercent val="0"/>
          <c:showBubbleSize val="0"/>
        </c:dLbls>
        <c:gapWidth val="150"/>
        <c:axId val="179324032"/>
        <c:axId val="1793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B-487C-8483-7681B8D73F4B}"/>
            </c:ext>
          </c:extLst>
        </c:ser>
        <c:dLbls>
          <c:showLegendKey val="0"/>
          <c:showVal val="0"/>
          <c:showCatName val="0"/>
          <c:showSerName val="0"/>
          <c:showPercent val="0"/>
          <c:showBubbleSize val="0"/>
        </c:dLbls>
        <c:marker val="1"/>
        <c:smooth val="0"/>
        <c:axId val="179324032"/>
        <c:axId val="179325952"/>
      </c:lineChart>
      <c:dateAx>
        <c:axId val="179324032"/>
        <c:scaling>
          <c:orientation val="minMax"/>
        </c:scaling>
        <c:delete val="1"/>
        <c:axPos val="b"/>
        <c:numFmt formatCode="ge" sourceLinked="1"/>
        <c:majorTickMark val="none"/>
        <c:minorTickMark val="none"/>
        <c:tickLblPos val="none"/>
        <c:crossAx val="179325952"/>
        <c:crosses val="autoZero"/>
        <c:auto val="1"/>
        <c:lblOffset val="100"/>
        <c:baseTimeUnit val="years"/>
      </c:dateAx>
      <c:valAx>
        <c:axId val="1793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F-4B7E-A668-8AD805C6B643}"/>
            </c:ext>
          </c:extLst>
        </c:ser>
        <c:dLbls>
          <c:showLegendKey val="0"/>
          <c:showVal val="0"/>
          <c:showCatName val="0"/>
          <c:showSerName val="0"/>
          <c:showPercent val="0"/>
          <c:showBubbleSize val="0"/>
        </c:dLbls>
        <c:gapWidth val="150"/>
        <c:axId val="179344128"/>
        <c:axId val="179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F-4B7E-A668-8AD805C6B643}"/>
            </c:ext>
          </c:extLst>
        </c:ser>
        <c:dLbls>
          <c:showLegendKey val="0"/>
          <c:showVal val="0"/>
          <c:showCatName val="0"/>
          <c:showSerName val="0"/>
          <c:showPercent val="0"/>
          <c:showBubbleSize val="0"/>
        </c:dLbls>
        <c:marker val="1"/>
        <c:smooth val="0"/>
        <c:axId val="179344128"/>
        <c:axId val="179346048"/>
      </c:lineChart>
      <c:dateAx>
        <c:axId val="179344128"/>
        <c:scaling>
          <c:orientation val="minMax"/>
        </c:scaling>
        <c:delete val="1"/>
        <c:axPos val="b"/>
        <c:numFmt formatCode="ge" sourceLinked="1"/>
        <c:majorTickMark val="none"/>
        <c:minorTickMark val="none"/>
        <c:tickLblPos val="none"/>
        <c:crossAx val="179346048"/>
        <c:crosses val="autoZero"/>
        <c:auto val="1"/>
        <c:lblOffset val="100"/>
        <c:baseTimeUnit val="years"/>
      </c:dateAx>
      <c:valAx>
        <c:axId val="179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AE-4E63-A585-039D8A3A4B11}"/>
            </c:ext>
          </c:extLst>
        </c:ser>
        <c:dLbls>
          <c:showLegendKey val="0"/>
          <c:showVal val="0"/>
          <c:showCatName val="0"/>
          <c:showSerName val="0"/>
          <c:showPercent val="0"/>
          <c:showBubbleSize val="0"/>
        </c:dLbls>
        <c:gapWidth val="150"/>
        <c:axId val="179376512"/>
        <c:axId val="179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E-4E63-A585-039D8A3A4B11}"/>
            </c:ext>
          </c:extLst>
        </c:ser>
        <c:dLbls>
          <c:showLegendKey val="0"/>
          <c:showVal val="0"/>
          <c:showCatName val="0"/>
          <c:showSerName val="0"/>
          <c:showPercent val="0"/>
          <c:showBubbleSize val="0"/>
        </c:dLbls>
        <c:marker val="1"/>
        <c:smooth val="0"/>
        <c:axId val="179376512"/>
        <c:axId val="179378432"/>
      </c:lineChart>
      <c:dateAx>
        <c:axId val="179376512"/>
        <c:scaling>
          <c:orientation val="minMax"/>
        </c:scaling>
        <c:delete val="1"/>
        <c:axPos val="b"/>
        <c:numFmt formatCode="ge" sourceLinked="1"/>
        <c:majorTickMark val="none"/>
        <c:minorTickMark val="none"/>
        <c:tickLblPos val="none"/>
        <c:crossAx val="179378432"/>
        <c:crosses val="autoZero"/>
        <c:auto val="1"/>
        <c:lblOffset val="100"/>
        <c:baseTimeUnit val="years"/>
      </c:dateAx>
      <c:valAx>
        <c:axId val="179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28-45F8-AB91-8AB2BF006395}"/>
            </c:ext>
          </c:extLst>
        </c:ser>
        <c:dLbls>
          <c:showLegendKey val="0"/>
          <c:showVal val="0"/>
          <c:showCatName val="0"/>
          <c:showSerName val="0"/>
          <c:showPercent val="0"/>
          <c:showBubbleSize val="0"/>
        </c:dLbls>
        <c:gapWidth val="150"/>
        <c:axId val="179421184"/>
        <c:axId val="179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8-45F8-AB91-8AB2BF006395}"/>
            </c:ext>
          </c:extLst>
        </c:ser>
        <c:dLbls>
          <c:showLegendKey val="0"/>
          <c:showVal val="0"/>
          <c:showCatName val="0"/>
          <c:showSerName val="0"/>
          <c:showPercent val="0"/>
          <c:showBubbleSize val="0"/>
        </c:dLbls>
        <c:marker val="1"/>
        <c:smooth val="0"/>
        <c:axId val="179421184"/>
        <c:axId val="179423104"/>
      </c:lineChart>
      <c:dateAx>
        <c:axId val="179421184"/>
        <c:scaling>
          <c:orientation val="minMax"/>
        </c:scaling>
        <c:delete val="1"/>
        <c:axPos val="b"/>
        <c:numFmt formatCode="ge" sourceLinked="1"/>
        <c:majorTickMark val="none"/>
        <c:minorTickMark val="none"/>
        <c:tickLblPos val="none"/>
        <c:crossAx val="179423104"/>
        <c:crosses val="autoZero"/>
        <c:auto val="1"/>
        <c:lblOffset val="100"/>
        <c:baseTimeUnit val="years"/>
      </c:dateAx>
      <c:valAx>
        <c:axId val="179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1221.74</c:v>
                </c:pt>
                <c:pt idx="1">
                  <c:v>1157.97</c:v>
                </c:pt>
                <c:pt idx="2">
                  <c:v>1099.5</c:v>
                </c:pt>
                <c:pt idx="3">
                  <c:v>886.11</c:v>
                </c:pt>
                <c:pt idx="4">
                  <c:v>810.34</c:v>
                </c:pt>
              </c:numCache>
            </c:numRef>
          </c:val>
          <c:extLst>
            <c:ext xmlns:c16="http://schemas.microsoft.com/office/drawing/2014/chart" uri="{C3380CC4-5D6E-409C-BE32-E72D297353CC}">
              <c16:uniqueId val="{00000000-A396-442E-A1A4-E0ECECDFDB66}"/>
            </c:ext>
          </c:extLst>
        </c:ser>
        <c:dLbls>
          <c:showLegendKey val="0"/>
          <c:showVal val="0"/>
          <c:showCatName val="0"/>
          <c:showSerName val="0"/>
          <c:showPercent val="0"/>
          <c:showBubbleSize val="0"/>
        </c:dLbls>
        <c:gapWidth val="150"/>
        <c:axId val="179436928"/>
        <c:axId val="181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extLst>
            <c:ext xmlns:c16="http://schemas.microsoft.com/office/drawing/2014/chart" uri="{C3380CC4-5D6E-409C-BE32-E72D297353CC}">
              <c16:uniqueId val="{00000001-A396-442E-A1A4-E0ECECDFDB66}"/>
            </c:ext>
          </c:extLst>
        </c:ser>
        <c:dLbls>
          <c:showLegendKey val="0"/>
          <c:showVal val="0"/>
          <c:showCatName val="0"/>
          <c:showSerName val="0"/>
          <c:showPercent val="0"/>
          <c:showBubbleSize val="0"/>
        </c:dLbls>
        <c:marker val="1"/>
        <c:smooth val="0"/>
        <c:axId val="179436928"/>
        <c:axId val="181798400"/>
      </c:lineChart>
      <c:dateAx>
        <c:axId val="179436928"/>
        <c:scaling>
          <c:orientation val="minMax"/>
        </c:scaling>
        <c:delete val="1"/>
        <c:axPos val="b"/>
        <c:numFmt formatCode="ge" sourceLinked="1"/>
        <c:majorTickMark val="none"/>
        <c:minorTickMark val="none"/>
        <c:tickLblPos val="none"/>
        <c:crossAx val="181798400"/>
        <c:crosses val="autoZero"/>
        <c:auto val="1"/>
        <c:lblOffset val="100"/>
        <c:baseTimeUnit val="years"/>
      </c:dateAx>
      <c:valAx>
        <c:axId val="181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67.430000000000007</c:v>
                </c:pt>
                <c:pt idx="1">
                  <c:v>56.91</c:v>
                </c:pt>
                <c:pt idx="2">
                  <c:v>55.63</c:v>
                </c:pt>
                <c:pt idx="3">
                  <c:v>43.85</c:v>
                </c:pt>
                <c:pt idx="4">
                  <c:v>51.19</c:v>
                </c:pt>
              </c:numCache>
            </c:numRef>
          </c:val>
          <c:extLst>
            <c:ext xmlns:c16="http://schemas.microsoft.com/office/drawing/2014/chart" uri="{C3380CC4-5D6E-409C-BE32-E72D297353CC}">
              <c16:uniqueId val="{00000000-99E7-400C-9509-C781122BFD23}"/>
            </c:ext>
          </c:extLst>
        </c:ser>
        <c:dLbls>
          <c:showLegendKey val="0"/>
          <c:showVal val="0"/>
          <c:showCatName val="0"/>
          <c:showSerName val="0"/>
          <c:showPercent val="0"/>
          <c:showBubbleSize val="0"/>
        </c:dLbls>
        <c:gapWidth val="150"/>
        <c:axId val="181820416"/>
        <c:axId val="1818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extLst>
            <c:ext xmlns:c16="http://schemas.microsoft.com/office/drawing/2014/chart" uri="{C3380CC4-5D6E-409C-BE32-E72D297353CC}">
              <c16:uniqueId val="{00000001-99E7-400C-9509-C781122BFD23}"/>
            </c:ext>
          </c:extLst>
        </c:ser>
        <c:dLbls>
          <c:showLegendKey val="0"/>
          <c:showVal val="0"/>
          <c:showCatName val="0"/>
          <c:showSerName val="0"/>
          <c:showPercent val="0"/>
          <c:showBubbleSize val="0"/>
        </c:dLbls>
        <c:marker val="1"/>
        <c:smooth val="0"/>
        <c:axId val="181820416"/>
        <c:axId val="181838976"/>
      </c:lineChart>
      <c:dateAx>
        <c:axId val="181820416"/>
        <c:scaling>
          <c:orientation val="minMax"/>
        </c:scaling>
        <c:delete val="1"/>
        <c:axPos val="b"/>
        <c:numFmt formatCode="ge" sourceLinked="1"/>
        <c:majorTickMark val="none"/>
        <c:minorTickMark val="none"/>
        <c:tickLblPos val="none"/>
        <c:crossAx val="181838976"/>
        <c:crosses val="autoZero"/>
        <c:auto val="1"/>
        <c:lblOffset val="100"/>
        <c:baseTimeUnit val="years"/>
      </c:dateAx>
      <c:valAx>
        <c:axId val="181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322.06</c:v>
                </c:pt>
                <c:pt idx="1">
                  <c:v>451.3</c:v>
                </c:pt>
                <c:pt idx="2">
                  <c:v>457.24</c:v>
                </c:pt>
                <c:pt idx="3">
                  <c:v>582.75</c:v>
                </c:pt>
                <c:pt idx="4">
                  <c:v>498.81</c:v>
                </c:pt>
              </c:numCache>
            </c:numRef>
          </c:val>
          <c:extLst>
            <c:ext xmlns:c16="http://schemas.microsoft.com/office/drawing/2014/chart" uri="{C3380CC4-5D6E-409C-BE32-E72D297353CC}">
              <c16:uniqueId val="{00000000-CF7E-4703-8A2F-BBD1C73069D3}"/>
            </c:ext>
          </c:extLst>
        </c:ser>
        <c:dLbls>
          <c:showLegendKey val="0"/>
          <c:showVal val="0"/>
          <c:showCatName val="0"/>
          <c:showSerName val="0"/>
          <c:showPercent val="0"/>
          <c:showBubbleSize val="0"/>
        </c:dLbls>
        <c:gapWidth val="150"/>
        <c:axId val="181852800"/>
        <c:axId val="186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extLst>
            <c:ext xmlns:c16="http://schemas.microsoft.com/office/drawing/2014/chart" uri="{C3380CC4-5D6E-409C-BE32-E72D297353CC}">
              <c16:uniqueId val="{00000001-CF7E-4703-8A2F-BBD1C73069D3}"/>
            </c:ext>
          </c:extLst>
        </c:ser>
        <c:dLbls>
          <c:showLegendKey val="0"/>
          <c:showVal val="0"/>
          <c:showCatName val="0"/>
          <c:showSerName val="0"/>
          <c:showPercent val="0"/>
          <c:showBubbleSize val="0"/>
        </c:dLbls>
        <c:marker val="1"/>
        <c:smooth val="0"/>
        <c:axId val="181852800"/>
        <c:axId val="186589952"/>
      </c:lineChart>
      <c:dateAx>
        <c:axId val="181852800"/>
        <c:scaling>
          <c:orientation val="minMax"/>
        </c:scaling>
        <c:delete val="1"/>
        <c:axPos val="b"/>
        <c:numFmt formatCode="ge" sourceLinked="1"/>
        <c:majorTickMark val="none"/>
        <c:minorTickMark val="none"/>
        <c:tickLblPos val="none"/>
        <c:crossAx val="186589952"/>
        <c:crosses val="autoZero"/>
        <c:auto val="1"/>
        <c:lblOffset val="100"/>
        <c:baseTimeUnit val="years"/>
      </c:dateAx>
      <c:valAx>
        <c:axId val="186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和歌山県　有田川町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27460</v>
      </c>
      <c r="AM8" s="64"/>
      <c r="AN8" s="64"/>
      <c r="AO8" s="64"/>
      <c r="AP8" s="64"/>
      <c r="AQ8" s="64"/>
      <c r="AR8" s="64"/>
      <c r="AS8" s="64"/>
      <c r="AT8" s="63">
        <f>データ!S6</f>
        <v>351.84</v>
      </c>
      <c r="AU8" s="63"/>
      <c r="AV8" s="63"/>
      <c r="AW8" s="63"/>
      <c r="AX8" s="63"/>
      <c r="AY8" s="63"/>
      <c r="AZ8" s="63"/>
      <c r="BA8" s="63"/>
      <c r="BB8" s="63">
        <f>データ!T6</f>
        <v>78.05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3.12</v>
      </c>
      <c r="Q10" s="63"/>
      <c r="R10" s="63"/>
      <c r="S10" s="63"/>
      <c r="T10" s="63"/>
      <c r="U10" s="63"/>
      <c r="V10" s="63"/>
      <c r="W10" s="63">
        <f>データ!P6</f>
        <v>100</v>
      </c>
      <c r="X10" s="63"/>
      <c r="Y10" s="63"/>
      <c r="Z10" s="63"/>
      <c r="AA10" s="63"/>
      <c r="AB10" s="63"/>
      <c r="AC10" s="63"/>
      <c r="AD10" s="64">
        <f>データ!Q6</f>
        <v>4200</v>
      </c>
      <c r="AE10" s="64"/>
      <c r="AF10" s="64"/>
      <c r="AG10" s="64"/>
      <c r="AH10" s="64"/>
      <c r="AI10" s="64"/>
      <c r="AJ10" s="64"/>
      <c r="AK10" s="2"/>
      <c r="AL10" s="64">
        <f>データ!U6</f>
        <v>855</v>
      </c>
      <c r="AM10" s="64"/>
      <c r="AN10" s="64"/>
      <c r="AO10" s="64"/>
      <c r="AP10" s="64"/>
      <c r="AQ10" s="64"/>
      <c r="AR10" s="64"/>
      <c r="AS10" s="64"/>
      <c r="AT10" s="63">
        <f>データ!V6</f>
        <v>13.68</v>
      </c>
      <c r="AU10" s="63"/>
      <c r="AV10" s="63"/>
      <c r="AW10" s="63"/>
      <c r="AX10" s="63"/>
      <c r="AY10" s="63"/>
      <c r="AZ10" s="63"/>
      <c r="BA10" s="63"/>
      <c r="BB10" s="63">
        <f>データ!W6</f>
        <v>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O13" sqref="CO13"/>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303666</v>
      </c>
      <c r="D6" s="31">
        <f t="shared" si="3"/>
        <v>47</v>
      </c>
      <c r="E6" s="31">
        <f t="shared" si="3"/>
        <v>18</v>
      </c>
      <c r="F6" s="31">
        <f t="shared" si="3"/>
        <v>0</v>
      </c>
      <c r="G6" s="31">
        <f t="shared" si="3"/>
        <v>0</v>
      </c>
      <c r="H6" s="31" t="str">
        <f t="shared" si="3"/>
        <v>和歌山県　有田川町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3.12</v>
      </c>
      <c r="P6" s="32">
        <f t="shared" si="3"/>
        <v>100</v>
      </c>
      <c r="Q6" s="32">
        <f t="shared" si="3"/>
        <v>4200</v>
      </c>
      <c r="R6" s="32">
        <f t="shared" si="3"/>
        <v>27460</v>
      </c>
      <c r="S6" s="32">
        <f t="shared" si="3"/>
        <v>351.84</v>
      </c>
      <c r="T6" s="32">
        <f t="shared" si="3"/>
        <v>78.05</v>
      </c>
      <c r="U6" s="32">
        <f t="shared" si="3"/>
        <v>855</v>
      </c>
      <c r="V6" s="32">
        <f t="shared" si="3"/>
        <v>13.68</v>
      </c>
      <c r="W6" s="32">
        <f t="shared" si="3"/>
        <v>62.5</v>
      </c>
      <c r="X6" s="33">
        <f>IF(X7="",NA(),X7)</f>
        <v>67.430000000000007</v>
      </c>
      <c r="Y6" s="33">
        <f t="shared" ref="Y6:AG6" si="4">IF(Y7="",NA(),Y7)</f>
        <v>56.91</v>
      </c>
      <c r="Z6" s="33">
        <f t="shared" si="4"/>
        <v>55.63</v>
      </c>
      <c r="AA6" s="33">
        <f t="shared" si="4"/>
        <v>64.489999999999995</v>
      </c>
      <c r="AB6" s="33">
        <f t="shared" si="4"/>
        <v>65.72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1221.74</v>
      </c>
      <c r="BF6" s="33">
        <f t="shared" ref="BF6:BN6" si="7">IF(BF7="",NA(),BF7)</f>
        <v>1157.97</v>
      </c>
      <c r="BG6" s="33">
        <f t="shared" si="7"/>
        <v>1099.5</v>
      </c>
      <c r="BH6" s="33">
        <f t="shared" si="7"/>
        <v>886.11</v>
      </c>
      <c r="BI6" s="33">
        <f t="shared" si="7"/>
        <v>810.34</v>
      </c>
      <c r="BJ6" s="33">
        <f t="shared" si="7"/>
        <v>442.18</v>
      </c>
      <c r="BK6" s="33">
        <f t="shared" si="7"/>
        <v>421.01</v>
      </c>
      <c r="BL6" s="33">
        <f t="shared" si="7"/>
        <v>430.64</v>
      </c>
      <c r="BM6" s="33">
        <f t="shared" si="7"/>
        <v>446.63</v>
      </c>
      <c r="BN6" s="33">
        <f t="shared" si="7"/>
        <v>416.91</v>
      </c>
      <c r="BO6" s="32" t="str">
        <f>IF(BO7="","",IF(BO7="-","【-】","【"&amp;SUBSTITUTE(TEXT(BO7,"#,##0.00"),"-","△")&amp;"】"))</f>
        <v>【375.36】</v>
      </c>
      <c r="BP6" s="33">
        <f>IF(BP7="",NA(),BP7)</f>
        <v>67.430000000000007</v>
      </c>
      <c r="BQ6" s="33">
        <f t="shared" ref="BQ6:BY6" si="8">IF(BQ7="",NA(),BQ7)</f>
        <v>56.91</v>
      </c>
      <c r="BR6" s="33">
        <f t="shared" si="8"/>
        <v>55.63</v>
      </c>
      <c r="BS6" s="33">
        <f t="shared" si="8"/>
        <v>43.85</v>
      </c>
      <c r="BT6" s="33">
        <f t="shared" si="8"/>
        <v>51.19</v>
      </c>
      <c r="BU6" s="33">
        <f t="shared" si="8"/>
        <v>61.59</v>
      </c>
      <c r="BV6" s="33">
        <f t="shared" si="8"/>
        <v>58.98</v>
      </c>
      <c r="BW6" s="33">
        <f t="shared" si="8"/>
        <v>58.78</v>
      </c>
      <c r="BX6" s="33">
        <f t="shared" si="8"/>
        <v>58.53</v>
      </c>
      <c r="BY6" s="33">
        <f t="shared" si="8"/>
        <v>57.93</v>
      </c>
      <c r="BZ6" s="32" t="str">
        <f>IF(BZ7="","",IF(BZ7="-","【-】","【"&amp;SUBSTITUTE(TEXT(BZ7,"#,##0.00"),"-","△")&amp;"】"))</f>
        <v>【60.44】</v>
      </c>
      <c r="CA6" s="33">
        <f>IF(CA7="",NA(),CA7)</f>
        <v>322.06</v>
      </c>
      <c r="CB6" s="33">
        <f t="shared" ref="CB6:CJ6" si="9">IF(CB7="",NA(),CB7)</f>
        <v>451.3</v>
      </c>
      <c r="CC6" s="33">
        <f t="shared" si="9"/>
        <v>457.24</v>
      </c>
      <c r="CD6" s="33">
        <f t="shared" si="9"/>
        <v>582.75</v>
      </c>
      <c r="CE6" s="33">
        <f t="shared" si="9"/>
        <v>498.81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65.12</v>
      </c>
      <c r="CM6" s="33">
        <f t="shared" ref="CM6:CU6" si="10">IF(CM7="",NA(),CM7)</f>
        <v>54.65</v>
      </c>
      <c r="CN6" s="33">
        <f t="shared" si="10"/>
        <v>54.65</v>
      </c>
      <c r="CO6" s="33">
        <f t="shared" si="10"/>
        <v>54.65</v>
      </c>
      <c r="CP6" s="33">
        <f t="shared" si="10"/>
        <v>54.65</v>
      </c>
      <c r="CQ6" s="33">
        <f t="shared" si="10"/>
        <v>57.53</v>
      </c>
      <c r="CR6" s="33">
        <f t="shared" si="10"/>
        <v>60.03</v>
      </c>
      <c r="CS6" s="33">
        <f t="shared" si="10"/>
        <v>61.93</v>
      </c>
      <c r="CT6" s="33">
        <f t="shared" si="10"/>
        <v>58.06</v>
      </c>
      <c r="CU6" s="33">
        <f t="shared" si="10"/>
        <v>59.08</v>
      </c>
      <c r="CV6" s="32" t="str">
        <f>IF(CV7="","",IF(CV7="-","【-】","【"&amp;SUBSTITUTE(TEXT(CV7,"#,##0.00"),"-","△")&amp;"】"))</f>
        <v>【57.75】</v>
      </c>
      <c r="CW6" s="33">
        <f>IF(CW7="",NA(),CW7)</f>
        <v>29.65</v>
      </c>
      <c r="CX6" s="33">
        <f t="shared" ref="CX6:DF6" si="11">IF(CX7="",NA(),CX7)</f>
        <v>27.3</v>
      </c>
      <c r="CY6" s="33">
        <f t="shared" si="11"/>
        <v>27.64</v>
      </c>
      <c r="CZ6" s="33">
        <f t="shared" si="11"/>
        <v>27.48</v>
      </c>
      <c r="DA6" s="33">
        <f t="shared" si="11"/>
        <v>27.84</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303666</v>
      </c>
      <c r="D7" s="35">
        <v>47</v>
      </c>
      <c r="E7" s="35">
        <v>18</v>
      </c>
      <c r="F7" s="35">
        <v>0</v>
      </c>
      <c r="G7" s="35">
        <v>0</v>
      </c>
      <c r="H7" s="35" t="s">
        <v>96</v>
      </c>
      <c r="I7" s="35" t="s">
        <v>97</v>
      </c>
      <c r="J7" s="35" t="s">
        <v>98</v>
      </c>
      <c r="K7" s="35" t="s">
        <v>99</v>
      </c>
      <c r="L7" s="35" t="s">
        <v>100</v>
      </c>
      <c r="M7" s="36" t="s">
        <v>101</v>
      </c>
      <c r="N7" s="36" t="s">
        <v>102</v>
      </c>
      <c r="O7" s="36">
        <v>3.12</v>
      </c>
      <c r="P7" s="36">
        <v>100</v>
      </c>
      <c r="Q7" s="36">
        <v>4200</v>
      </c>
      <c r="R7" s="36">
        <v>27460</v>
      </c>
      <c r="S7" s="36">
        <v>351.84</v>
      </c>
      <c r="T7" s="36">
        <v>78.05</v>
      </c>
      <c r="U7" s="36">
        <v>855</v>
      </c>
      <c r="V7" s="36">
        <v>13.68</v>
      </c>
      <c r="W7" s="36">
        <v>62.5</v>
      </c>
      <c r="X7" s="36">
        <v>67.430000000000007</v>
      </c>
      <c r="Y7" s="36">
        <v>56.91</v>
      </c>
      <c r="Z7" s="36">
        <v>55.63</v>
      </c>
      <c r="AA7" s="36">
        <v>64.489999999999995</v>
      </c>
      <c r="AB7" s="36">
        <v>65.72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1221.74</v>
      </c>
      <c r="BF7" s="36">
        <v>1157.97</v>
      </c>
      <c r="BG7" s="36">
        <v>1099.5</v>
      </c>
      <c r="BH7" s="36">
        <v>886.11</v>
      </c>
      <c r="BI7" s="36">
        <v>810.34</v>
      </c>
      <c r="BJ7" s="36">
        <v>442.18</v>
      </c>
      <c r="BK7" s="36">
        <v>421.01</v>
      </c>
      <c r="BL7" s="36">
        <v>430.64</v>
      </c>
      <c r="BM7" s="36">
        <v>446.63</v>
      </c>
      <c r="BN7" s="36">
        <v>416.91</v>
      </c>
      <c r="BO7" s="36">
        <v>375.36</v>
      </c>
      <c r="BP7" s="36">
        <v>67.430000000000007</v>
      </c>
      <c r="BQ7" s="36">
        <v>56.91</v>
      </c>
      <c r="BR7" s="36">
        <v>55.63</v>
      </c>
      <c r="BS7" s="36">
        <v>43.85</v>
      </c>
      <c r="BT7" s="36">
        <v>51.19</v>
      </c>
      <c r="BU7" s="36">
        <v>61.59</v>
      </c>
      <c r="BV7" s="36">
        <v>58.98</v>
      </c>
      <c r="BW7" s="36">
        <v>58.78</v>
      </c>
      <c r="BX7" s="36">
        <v>58.53</v>
      </c>
      <c r="BY7" s="36">
        <v>57.93</v>
      </c>
      <c r="BZ7" s="36">
        <v>60.44</v>
      </c>
      <c r="CA7" s="36">
        <v>322.06</v>
      </c>
      <c r="CB7" s="36">
        <v>451.3</v>
      </c>
      <c r="CC7" s="36">
        <v>457.24</v>
      </c>
      <c r="CD7" s="36">
        <v>582.75</v>
      </c>
      <c r="CE7" s="36">
        <v>498.81</v>
      </c>
      <c r="CF7" s="36">
        <v>242.92</v>
      </c>
      <c r="CG7" s="36">
        <v>253.84</v>
      </c>
      <c r="CH7" s="36">
        <v>257.02999999999997</v>
      </c>
      <c r="CI7" s="36">
        <v>266.57</v>
      </c>
      <c r="CJ7" s="36">
        <v>276.93</v>
      </c>
      <c r="CK7" s="36">
        <v>267.61</v>
      </c>
      <c r="CL7" s="36">
        <v>65.12</v>
      </c>
      <c r="CM7" s="36">
        <v>54.65</v>
      </c>
      <c r="CN7" s="36">
        <v>54.65</v>
      </c>
      <c r="CO7" s="36">
        <v>54.65</v>
      </c>
      <c r="CP7" s="36">
        <v>54.65</v>
      </c>
      <c r="CQ7" s="36">
        <v>57.53</v>
      </c>
      <c r="CR7" s="36">
        <v>60.03</v>
      </c>
      <c r="CS7" s="36">
        <v>61.93</v>
      </c>
      <c r="CT7" s="36">
        <v>58.06</v>
      </c>
      <c r="CU7" s="36">
        <v>59.08</v>
      </c>
      <c r="CV7" s="36">
        <v>57.75</v>
      </c>
      <c r="CW7" s="36">
        <v>29.65</v>
      </c>
      <c r="CX7" s="36">
        <v>27.3</v>
      </c>
      <c r="CY7" s="36">
        <v>27.64</v>
      </c>
      <c r="CZ7" s="36">
        <v>27.48</v>
      </c>
      <c r="DA7" s="36">
        <v>27.84</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dcterms:created xsi:type="dcterms:W3CDTF">2016-02-03T09:25:57Z</dcterms:created>
  <dcterms:modified xsi:type="dcterms:W3CDTF">2019-02-13T02:16:27Z</dcterms:modified>
  <cp:category/>
</cp:coreProperties>
</file>