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庶務係\◆経営比較分析関係◆\経営比較分析表（平成28年度決算）下水関係\303666_有田川町\【経営比較分析表】2016_303666_47_1718\"/>
    </mc:Choice>
  </mc:AlternateContent>
  <workbookProtection workbookPassword="B319" lockStructure="1"/>
  <bookViews>
    <workbookView xWindow="0" yWindow="0" windowWidth="14370" windowHeight="700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AT8" i="4" s="1"/>
  <c r="S6" i="5"/>
  <c r="R6" i="5"/>
  <c r="AD10" i="4" s="1"/>
  <c r="Q6" i="5"/>
  <c r="W10" i="4" s="1"/>
  <c r="P6" i="5"/>
  <c r="P10" i="4" s="1"/>
  <c r="O6" i="5"/>
  <c r="I10" i="4" s="1"/>
  <c r="N6" i="5"/>
  <c r="B10" i="4" s="1"/>
  <c r="M6" i="5"/>
  <c r="L6" i="5"/>
  <c r="W8" i="4" s="1"/>
  <c r="K6" i="5"/>
  <c r="P8" i="4" s="1"/>
  <c r="J6" i="5"/>
  <c r="I8" i="4" s="1"/>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AT10" i="4"/>
  <c r="AL10" i="4"/>
  <c r="AL8" i="4"/>
  <c r="B8" i="4"/>
  <c r="C10" i="5" l="1"/>
  <c r="D10" i="5"/>
  <c r="E10" i="5"/>
  <c r="B10" i="5"/>
</calcChain>
</file>

<file path=xl/sharedStrings.xml><?xml version="1.0" encoding="utf-8"?>
<sst xmlns="http://schemas.openxmlformats.org/spreadsheetml/2006/main" count="240" uniqueCount="125">
  <si>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</si>
  <si>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</si>
  <si>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</si>
  <si>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</si>
  <si>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</si>
  <si>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</si>
  <si>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</si>
  <si>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</si>
  <si>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</si>
  <si>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</si>
  <si>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</si>
  <si>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</si>
  <si>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</si>
  <si>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</si>
  <si>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</si>
  <si>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</si>
  <si>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</si>
  <si>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</si>
  <si>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</si>
  <si>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</si>
  <si>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</si>
  <si>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</si>
  <si>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</si>
  <si>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</si>
  <si>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</si>
  <si>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</si>
  <si>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</si>
  <si>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</si>
  <si>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</si>
  <si>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</si>
  <si>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</si>
  <si>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</si>
  <si>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</si>
  <si>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</si>
  <si>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</si>
  <si>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</si>
  <si>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</si>
  <si>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</si>
  <si>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</si>
  <si>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</si>
  <si>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</si>
  <si>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</si>
  <si>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</si>
  <si>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</si>
  <si>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</si>
  <si>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</si>
  <si>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</si>
  <si>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</si>
  <si>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</si>
  <si>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</si>
  <si>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</si>
  <si>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</si>
  <si>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</si>
  <si>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</si>
  <si>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</si>
  <si>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</si>
  <si>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</si>
  <si>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</si>
  <si>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</si>
  <si>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</si>
  <si>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</si>
  <si>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</si>
  <si>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</si>
  <si>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</si>
  <si>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</si>
  <si>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</si>
  <si>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</si>
  <si>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</si>
  <si>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</si>
  <si>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</si>
  <si>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</si>
  <si>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</si>
  <si>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</si>
  <si>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</si>
  <si>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</si>
  <si>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</si>
  <si>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</si>
  <si>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</si>
  <si>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</si>
  <si>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</si>
  <si>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</si>
  <si>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</si>
  <si>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</si>
  <si>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</si>
  <si>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</si>
  <si>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</si>
  <si>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</si>
  <si>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</si>
  <si>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</si>
  <si>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</si>
  <si>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</si>
  <si>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</si>
  <si>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</si>
  <si>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</si>
  <si>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</si>
  <si>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</si>
  <si>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</si>
  <si>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</si>
  <si>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</si>
  <si>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</si>
  <si>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</si>
  <si>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</si>
  <si>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</si>
  <si>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</si>
  <si>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</si>
  <si>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</si>
  <si>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</si>
  <si>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</si>
  <si>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</si>
  <si>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和歌山県　有田川町</t>
  </si>
  <si>
    <t>法非適用</t>
  </si>
  <si>
    <t>下水道事業</t>
  </si>
  <si>
    <t>農業集落排水</t>
  </si>
  <si>
    <t>F2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</si>
  <si>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</si>
  <si>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</si>
  <si>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</si>
  <si>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</si>
  <si>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</si>
  <si>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</si>
  <si>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</si>
  <si>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管渠の耐用年数が50年であることを考えると、老朽化による管渠改善・更新は現時点においては必要ないものと思われる。そのため、管渠の更新等は未実施であり、③管渠改善率について当該値は0％となっています。しかしながら、管渠の老朽化も避けられないものであるため、処理施設・設備・管渠等を含めた総合的な維持管理計画の策定や改築・更新に係る財源の確保が今後の課題です。</t>
    <phoneticPr fontId="7"/>
  </si>
  <si>
    <r>
      <t>有田川町の農業集落排水事業は、地域の実情に応じて５ケ所の処理区域で整備されています。
「水洗化率」については少しずつではあるが年々増加していますが、類似団体と比較するとまだ平均値より低く引き続き接続率の向上に努め有収水量の増加をはかっていかなければなりません。
また「経費回収率」についても平均値を下回っており、</t>
    </r>
    <r>
      <rPr>
        <sz val="11"/>
        <rFont val="ＭＳ ゴシック"/>
        <family val="3"/>
        <charset val="128"/>
      </rPr>
      <t>使用料で回収すべき経費が賄えていない現状となっています。今後も更なる維持管理費の削減等効率よい経営が必要であると考えます。</t>
    </r>
    <rPh sb="0" eb="4">
      <t>アリダガワチョウ</t>
    </rPh>
    <rPh sb="5" eb="7">
      <t>ノウギョウ</t>
    </rPh>
    <rPh sb="7" eb="9">
      <t>シュウラク</t>
    </rPh>
    <rPh sb="9" eb="11">
      <t>ハイスイ</t>
    </rPh>
    <rPh sb="11" eb="13">
      <t>ジギョウ</t>
    </rPh>
    <rPh sb="15" eb="17">
      <t>チイキ</t>
    </rPh>
    <rPh sb="18" eb="20">
      <t>ジツジョウ</t>
    </rPh>
    <rPh sb="21" eb="22">
      <t>オウ</t>
    </rPh>
    <rPh sb="26" eb="27">
      <t>ショ</t>
    </rPh>
    <rPh sb="28" eb="30">
      <t>ショリ</t>
    </rPh>
    <rPh sb="30" eb="32">
      <t>クイキ</t>
    </rPh>
    <rPh sb="33" eb="35">
      <t>セイビ</t>
    </rPh>
    <rPh sb="44" eb="47">
      <t>スイセンカ</t>
    </rPh>
    <rPh sb="47" eb="48">
      <t>リツ</t>
    </rPh>
    <rPh sb="54" eb="55">
      <t>スコ</t>
    </rPh>
    <rPh sb="63" eb="65">
      <t>ネンネン</t>
    </rPh>
    <rPh sb="65" eb="67">
      <t>ゾウカ</t>
    </rPh>
    <rPh sb="86" eb="89">
      <t>ヘイキンチ</t>
    </rPh>
    <rPh sb="91" eb="92">
      <t>ヒク</t>
    </rPh>
    <rPh sb="93" eb="94">
      <t>ヒ</t>
    </rPh>
    <rPh sb="95" eb="96">
      <t>ツヅ</t>
    </rPh>
    <rPh sb="97" eb="99">
      <t>セツゾク</t>
    </rPh>
    <rPh sb="99" eb="100">
      <t>リツ</t>
    </rPh>
    <rPh sb="101" eb="103">
      <t>コウジョウ</t>
    </rPh>
    <rPh sb="104" eb="105">
      <t>ツト</t>
    </rPh>
    <rPh sb="134" eb="136">
      <t>ケイヒ</t>
    </rPh>
    <rPh sb="136" eb="139">
      <t>カイシュウリツ</t>
    </rPh>
    <rPh sb="149" eb="151">
      <t>シタマワ</t>
    </rPh>
    <rPh sb="156" eb="159">
      <t>シヨウリョウ</t>
    </rPh>
    <rPh sb="160" eb="162">
      <t>カイシュウ</t>
    </rPh>
    <rPh sb="165" eb="167">
      <t>ケイヒ</t>
    </rPh>
    <rPh sb="168" eb="169">
      <t>マカナ</t>
    </rPh>
    <rPh sb="174" eb="176">
      <t>ゲンジョウ</t>
    </rPh>
    <rPh sb="184" eb="186">
      <t>コンゴ</t>
    </rPh>
    <rPh sb="187" eb="188">
      <t>サラ</t>
    </rPh>
    <rPh sb="190" eb="192">
      <t>イジ</t>
    </rPh>
    <rPh sb="192" eb="195">
      <t>カンリヒ</t>
    </rPh>
    <rPh sb="196" eb="198">
      <t>サクゲン</t>
    </rPh>
    <rPh sb="198" eb="199">
      <t>トウ</t>
    </rPh>
    <rPh sb="199" eb="201">
      <t>コウリツ</t>
    </rPh>
    <rPh sb="203" eb="205">
      <t>ケイエイ</t>
    </rPh>
    <rPh sb="206" eb="208">
      <t>ヒツヨウ</t>
    </rPh>
    <rPh sb="212" eb="213">
      <t>カンガ</t>
    </rPh>
    <phoneticPr fontId="7"/>
  </si>
  <si>
    <t xml:space="preserve">今後も引き続き維持管理費の効率化、接続率の向上を重点課題として取り組みます。経費回収に見合う料金改定については、すでに事業が平成16年度に整備完了していることを踏まえ、その動向を見極めながら施設の統合も視野に入れ検討していかなければならないと考えています。
</t>
    <rPh sb="3" eb="4">
      <t>ヒ</t>
    </rPh>
    <rPh sb="5" eb="6">
      <t>ツヅ</t>
    </rPh>
    <rPh sb="13" eb="16">
      <t>コウリツカ</t>
    </rPh>
    <rPh sb="24" eb="26">
      <t>ジュウテン</t>
    </rPh>
    <rPh sb="26" eb="28">
      <t>カダイ</t>
    </rPh>
    <rPh sb="31" eb="32">
      <t>ト</t>
    </rPh>
    <rPh sb="33" eb="34">
      <t>ク</t>
    </rPh>
    <rPh sb="59" eb="61">
      <t>ジギョウ</t>
    </rPh>
    <rPh sb="67" eb="68">
      <t>ド</t>
    </rPh>
    <rPh sb="95" eb="97">
      <t>シセツ</t>
    </rPh>
    <rPh sb="98" eb="100">
      <t>トウゴウ</t>
    </rPh>
    <rPh sb="101" eb="103">
      <t>シヤ</t>
    </rPh>
    <rPh sb="104" eb="105">
      <t>イ</t>
    </rPh>
    <phoneticPr fontId="7"/>
  </si>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</sst>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32113640"/>
        <c:axId val="232147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0.06</c:v>
                </c:pt>
                <c:pt idx="1">
                  <c:v>0.03</c:v>
                </c:pt>
                <c:pt idx="2">
                  <c:v>0.02</c:v>
                </c:pt>
                <c:pt idx="3">
                  <c:v>0.01</c:v>
                </c:pt>
                <c:pt idx="4">
                  <c:v>2.0499999999999998</c:v>
                </c:pt>
              </c:numCache>
            </c:numRef>
          </c:val>
          <c:smooth val="0"/>
        </c:ser>
        <c:dLbls>
          <c:showLegendKey val="0"/>
          <c:showVal val="0"/>
          <c:showCatName val="0"/>
          <c:showSerName val="0"/>
          <c:showPercent val="0"/>
          <c:showBubbleSize val="0"/>
        </c:dLbls>
        <c:marker val="1"/>
        <c:smooth val="0"/>
        <c:axId val="232113640"/>
        <c:axId val="232147720"/>
      </c:lineChart>
      <c:dateAx>
        <c:axId val="232113640"/>
        <c:scaling>
          <c:orientation val="minMax"/>
        </c:scaling>
        <c:delete val="1"/>
        <c:axPos val="b"/>
        <c:numFmt formatCode="ge" sourceLinked="1"/>
        <c:majorTickMark val="none"/>
        <c:minorTickMark val="none"/>
        <c:tickLblPos val="none"/>
        <c:crossAx val="232147720"/>
        <c:crosses val="autoZero"/>
        <c:auto val="1"/>
        <c:lblOffset val="100"/>
        <c:baseTimeUnit val="years"/>
      </c:dateAx>
      <c:valAx>
        <c:axId val="232147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2113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57.01</c:v>
                </c:pt>
                <c:pt idx="1">
                  <c:v>56.95</c:v>
                </c:pt>
                <c:pt idx="2">
                  <c:v>54.98</c:v>
                </c:pt>
                <c:pt idx="3">
                  <c:v>57.47</c:v>
                </c:pt>
                <c:pt idx="4">
                  <c:v>56.55</c:v>
                </c:pt>
              </c:numCache>
            </c:numRef>
          </c:val>
        </c:ser>
        <c:dLbls>
          <c:showLegendKey val="0"/>
          <c:showVal val="0"/>
          <c:showCatName val="0"/>
          <c:showSerName val="0"/>
          <c:showPercent val="0"/>
          <c:showBubbleSize val="0"/>
        </c:dLbls>
        <c:gapWidth val="150"/>
        <c:axId val="232820880"/>
        <c:axId val="232821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46.06</c:v>
                </c:pt>
                <c:pt idx="1">
                  <c:v>53.78</c:v>
                </c:pt>
                <c:pt idx="2">
                  <c:v>53.24</c:v>
                </c:pt>
                <c:pt idx="3">
                  <c:v>52.31</c:v>
                </c:pt>
                <c:pt idx="4">
                  <c:v>60.65</c:v>
                </c:pt>
              </c:numCache>
            </c:numRef>
          </c:val>
          <c:smooth val="0"/>
        </c:ser>
        <c:dLbls>
          <c:showLegendKey val="0"/>
          <c:showVal val="0"/>
          <c:showCatName val="0"/>
          <c:showSerName val="0"/>
          <c:showPercent val="0"/>
          <c:showBubbleSize val="0"/>
        </c:dLbls>
        <c:marker val="1"/>
        <c:smooth val="0"/>
        <c:axId val="232820880"/>
        <c:axId val="232821272"/>
      </c:lineChart>
      <c:dateAx>
        <c:axId val="232820880"/>
        <c:scaling>
          <c:orientation val="minMax"/>
        </c:scaling>
        <c:delete val="1"/>
        <c:axPos val="b"/>
        <c:numFmt formatCode="ge" sourceLinked="1"/>
        <c:majorTickMark val="none"/>
        <c:minorTickMark val="none"/>
        <c:tickLblPos val="none"/>
        <c:crossAx val="232821272"/>
        <c:crosses val="autoZero"/>
        <c:auto val="1"/>
        <c:lblOffset val="100"/>
        <c:baseTimeUnit val="years"/>
      </c:dateAx>
      <c:valAx>
        <c:axId val="232821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282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73.48</c:v>
                </c:pt>
                <c:pt idx="1">
                  <c:v>73.73</c:v>
                </c:pt>
                <c:pt idx="2">
                  <c:v>74.959999999999994</c:v>
                </c:pt>
                <c:pt idx="3">
                  <c:v>75.78</c:v>
                </c:pt>
                <c:pt idx="4">
                  <c:v>76.86</c:v>
                </c:pt>
              </c:numCache>
            </c:numRef>
          </c:val>
        </c:ser>
        <c:dLbls>
          <c:showLegendKey val="0"/>
          <c:showVal val="0"/>
          <c:showCatName val="0"/>
          <c:showSerName val="0"/>
          <c:showPercent val="0"/>
          <c:showBubbleSize val="0"/>
        </c:dLbls>
        <c:gapWidth val="150"/>
        <c:axId val="232822448"/>
        <c:axId val="233088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72.989999999999995</c:v>
                </c:pt>
                <c:pt idx="1">
                  <c:v>84.06</c:v>
                </c:pt>
                <c:pt idx="2">
                  <c:v>84.07</c:v>
                </c:pt>
                <c:pt idx="3">
                  <c:v>84.32</c:v>
                </c:pt>
                <c:pt idx="4">
                  <c:v>84.58</c:v>
                </c:pt>
              </c:numCache>
            </c:numRef>
          </c:val>
          <c:smooth val="0"/>
        </c:ser>
        <c:dLbls>
          <c:showLegendKey val="0"/>
          <c:showVal val="0"/>
          <c:showCatName val="0"/>
          <c:showSerName val="0"/>
          <c:showPercent val="0"/>
          <c:showBubbleSize val="0"/>
        </c:dLbls>
        <c:marker val="1"/>
        <c:smooth val="0"/>
        <c:axId val="232822448"/>
        <c:axId val="233088568"/>
      </c:lineChart>
      <c:dateAx>
        <c:axId val="232822448"/>
        <c:scaling>
          <c:orientation val="minMax"/>
        </c:scaling>
        <c:delete val="1"/>
        <c:axPos val="b"/>
        <c:numFmt formatCode="ge" sourceLinked="1"/>
        <c:majorTickMark val="none"/>
        <c:minorTickMark val="none"/>
        <c:tickLblPos val="none"/>
        <c:crossAx val="233088568"/>
        <c:crosses val="autoZero"/>
        <c:auto val="1"/>
        <c:lblOffset val="100"/>
        <c:baseTimeUnit val="years"/>
      </c:dateAx>
      <c:valAx>
        <c:axId val="233088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2822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71.55</c:v>
                </c:pt>
                <c:pt idx="1">
                  <c:v>75.94</c:v>
                </c:pt>
                <c:pt idx="2">
                  <c:v>76.7</c:v>
                </c:pt>
                <c:pt idx="3">
                  <c:v>76.34</c:v>
                </c:pt>
                <c:pt idx="4">
                  <c:v>68.83</c:v>
                </c:pt>
              </c:numCache>
            </c:numRef>
          </c:val>
        </c:ser>
        <c:dLbls>
          <c:showLegendKey val="0"/>
          <c:showVal val="0"/>
          <c:showCatName val="0"/>
          <c:showSerName val="0"/>
          <c:showPercent val="0"/>
          <c:showBubbleSize val="0"/>
        </c:dLbls>
        <c:gapWidth val="150"/>
        <c:axId val="232052456"/>
        <c:axId val="232052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32052456"/>
        <c:axId val="232052840"/>
      </c:lineChart>
      <c:dateAx>
        <c:axId val="232052456"/>
        <c:scaling>
          <c:orientation val="minMax"/>
        </c:scaling>
        <c:delete val="1"/>
        <c:axPos val="b"/>
        <c:numFmt formatCode="ge" sourceLinked="1"/>
        <c:majorTickMark val="none"/>
        <c:minorTickMark val="none"/>
        <c:tickLblPos val="none"/>
        <c:crossAx val="232052840"/>
        <c:crosses val="autoZero"/>
        <c:auto val="1"/>
        <c:lblOffset val="100"/>
        <c:baseTimeUnit val="years"/>
      </c:dateAx>
      <c:valAx>
        <c:axId val="232052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2052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32529064"/>
        <c:axId val="232566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32529064"/>
        <c:axId val="232566704"/>
      </c:lineChart>
      <c:dateAx>
        <c:axId val="232529064"/>
        <c:scaling>
          <c:orientation val="minMax"/>
        </c:scaling>
        <c:delete val="1"/>
        <c:axPos val="b"/>
        <c:numFmt formatCode="ge" sourceLinked="1"/>
        <c:majorTickMark val="none"/>
        <c:minorTickMark val="none"/>
        <c:tickLblPos val="none"/>
        <c:crossAx val="232566704"/>
        <c:crosses val="autoZero"/>
        <c:auto val="1"/>
        <c:lblOffset val="100"/>
        <c:baseTimeUnit val="years"/>
      </c:dateAx>
      <c:valAx>
        <c:axId val="232566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2529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32523120"/>
        <c:axId val="232613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32523120"/>
        <c:axId val="232613848"/>
      </c:lineChart>
      <c:dateAx>
        <c:axId val="232523120"/>
        <c:scaling>
          <c:orientation val="minMax"/>
        </c:scaling>
        <c:delete val="1"/>
        <c:axPos val="b"/>
        <c:numFmt formatCode="ge" sourceLinked="1"/>
        <c:majorTickMark val="none"/>
        <c:minorTickMark val="none"/>
        <c:tickLblPos val="none"/>
        <c:crossAx val="232613848"/>
        <c:crosses val="autoZero"/>
        <c:auto val="1"/>
        <c:lblOffset val="100"/>
        <c:baseTimeUnit val="years"/>
      </c:dateAx>
      <c:valAx>
        <c:axId val="232613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2523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32677928"/>
        <c:axId val="232678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32677928"/>
        <c:axId val="232678320"/>
      </c:lineChart>
      <c:dateAx>
        <c:axId val="232677928"/>
        <c:scaling>
          <c:orientation val="minMax"/>
        </c:scaling>
        <c:delete val="1"/>
        <c:axPos val="b"/>
        <c:numFmt formatCode="ge" sourceLinked="1"/>
        <c:majorTickMark val="none"/>
        <c:minorTickMark val="none"/>
        <c:tickLblPos val="none"/>
        <c:crossAx val="232678320"/>
        <c:crosses val="autoZero"/>
        <c:auto val="1"/>
        <c:lblOffset val="100"/>
        <c:baseTimeUnit val="years"/>
      </c:dateAx>
      <c:valAx>
        <c:axId val="23267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2677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32679496"/>
        <c:axId val="232679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32679496"/>
        <c:axId val="232679888"/>
      </c:lineChart>
      <c:dateAx>
        <c:axId val="232679496"/>
        <c:scaling>
          <c:orientation val="minMax"/>
        </c:scaling>
        <c:delete val="1"/>
        <c:axPos val="b"/>
        <c:numFmt formatCode="ge" sourceLinked="1"/>
        <c:majorTickMark val="none"/>
        <c:minorTickMark val="none"/>
        <c:tickLblPos val="none"/>
        <c:crossAx val="232679888"/>
        <c:crosses val="autoZero"/>
        <c:auto val="1"/>
        <c:lblOffset val="100"/>
        <c:baseTimeUnit val="years"/>
      </c:dateAx>
      <c:valAx>
        <c:axId val="232679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2679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1468.24</c:v>
                </c:pt>
                <c:pt idx="1">
                  <c:v>1034.8</c:v>
                </c:pt>
                <c:pt idx="2">
                  <c:v>931.19</c:v>
                </c:pt>
                <c:pt idx="3" formatCode="#,##0.00;&quot;△&quot;#,##0.00">
                  <c:v>0</c:v>
                </c:pt>
                <c:pt idx="4" formatCode="#,##0.00;&quot;△&quot;#,##0.00">
                  <c:v>0</c:v>
                </c:pt>
              </c:numCache>
            </c:numRef>
          </c:val>
        </c:ser>
        <c:dLbls>
          <c:showLegendKey val="0"/>
          <c:showVal val="0"/>
          <c:showCatName val="0"/>
          <c:showSerName val="0"/>
          <c:showPercent val="0"/>
          <c:showBubbleSize val="0"/>
        </c:dLbls>
        <c:gapWidth val="150"/>
        <c:axId val="230970576"/>
        <c:axId val="230970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1144.05</c:v>
                </c:pt>
                <c:pt idx="1">
                  <c:v>1126.77</c:v>
                </c:pt>
                <c:pt idx="2">
                  <c:v>1044.8</c:v>
                </c:pt>
                <c:pt idx="3">
                  <c:v>1081.8</c:v>
                </c:pt>
                <c:pt idx="4">
                  <c:v>974.93</c:v>
                </c:pt>
              </c:numCache>
            </c:numRef>
          </c:val>
          <c:smooth val="0"/>
        </c:ser>
        <c:dLbls>
          <c:showLegendKey val="0"/>
          <c:showVal val="0"/>
          <c:showCatName val="0"/>
          <c:showSerName val="0"/>
          <c:showPercent val="0"/>
          <c:showBubbleSize val="0"/>
        </c:dLbls>
        <c:marker val="1"/>
        <c:smooth val="0"/>
        <c:axId val="230970576"/>
        <c:axId val="230970184"/>
      </c:lineChart>
      <c:dateAx>
        <c:axId val="230970576"/>
        <c:scaling>
          <c:orientation val="minMax"/>
        </c:scaling>
        <c:delete val="1"/>
        <c:axPos val="b"/>
        <c:numFmt formatCode="ge" sourceLinked="1"/>
        <c:majorTickMark val="none"/>
        <c:minorTickMark val="none"/>
        <c:tickLblPos val="none"/>
        <c:crossAx val="230970184"/>
        <c:crosses val="autoZero"/>
        <c:auto val="1"/>
        <c:lblOffset val="100"/>
        <c:baseTimeUnit val="years"/>
      </c:dateAx>
      <c:valAx>
        <c:axId val="230970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097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23.94</c:v>
                </c:pt>
                <c:pt idx="1">
                  <c:v>28.49</c:v>
                </c:pt>
                <c:pt idx="2">
                  <c:v>27.36</c:v>
                </c:pt>
                <c:pt idx="3">
                  <c:v>26.99</c:v>
                </c:pt>
                <c:pt idx="4">
                  <c:v>27.82</c:v>
                </c:pt>
              </c:numCache>
            </c:numRef>
          </c:val>
        </c:ser>
        <c:dLbls>
          <c:showLegendKey val="0"/>
          <c:showVal val="0"/>
          <c:showCatName val="0"/>
          <c:showSerName val="0"/>
          <c:showPercent val="0"/>
          <c:showBubbleSize val="0"/>
        </c:dLbls>
        <c:gapWidth val="150"/>
        <c:axId val="230969008"/>
        <c:axId val="232681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42.48</c:v>
                </c:pt>
                <c:pt idx="1">
                  <c:v>50.9</c:v>
                </c:pt>
                <c:pt idx="2">
                  <c:v>50.82</c:v>
                </c:pt>
                <c:pt idx="3">
                  <c:v>52.19</c:v>
                </c:pt>
                <c:pt idx="4">
                  <c:v>55.32</c:v>
                </c:pt>
              </c:numCache>
            </c:numRef>
          </c:val>
          <c:smooth val="0"/>
        </c:ser>
        <c:dLbls>
          <c:showLegendKey val="0"/>
          <c:showVal val="0"/>
          <c:showCatName val="0"/>
          <c:showSerName val="0"/>
          <c:showPercent val="0"/>
          <c:showBubbleSize val="0"/>
        </c:dLbls>
        <c:marker val="1"/>
        <c:smooth val="0"/>
        <c:axId val="230969008"/>
        <c:axId val="232681064"/>
      </c:lineChart>
      <c:dateAx>
        <c:axId val="230969008"/>
        <c:scaling>
          <c:orientation val="minMax"/>
        </c:scaling>
        <c:delete val="1"/>
        <c:axPos val="b"/>
        <c:numFmt formatCode="ge" sourceLinked="1"/>
        <c:majorTickMark val="none"/>
        <c:minorTickMark val="none"/>
        <c:tickLblPos val="none"/>
        <c:crossAx val="232681064"/>
        <c:crosses val="autoZero"/>
        <c:auto val="1"/>
        <c:lblOffset val="100"/>
        <c:baseTimeUnit val="years"/>
      </c:dateAx>
      <c:valAx>
        <c:axId val="232681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0969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537.46</c:v>
                </c:pt>
                <c:pt idx="1">
                  <c:v>460.52</c:v>
                </c:pt>
                <c:pt idx="2">
                  <c:v>522.49</c:v>
                </c:pt>
                <c:pt idx="3">
                  <c:v>502.64</c:v>
                </c:pt>
                <c:pt idx="4">
                  <c:v>533.59</c:v>
                </c:pt>
              </c:numCache>
            </c:numRef>
          </c:val>
        </c:ser>
        <c:dLbls>
          <c:showLegendKey val="0"/>
          <c:showVal val="0"/>
          <c:showCatName val="0"/>
          <c:showSerName val="0"/>
          <c:showPercent val="0"/>
          <c:showBubbleSize val="0"/>
        </c:dLbls>
        <c:gapWidth val="150"/>
        <c:axId val="232819312"/>
        <c:axId val="232819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343.8</c:v>
                </c:pt>
                <c:pt idx="1">
                  <c:v>293.27</c:v>
                </c:pt>
                <c:pt idx="2">
                  <c:v>300.52</c:v>
                </c:pt>
                <c:pt idx="3">
                  <c:v>296.14</c:v>
                </c:pt>
                <c:pt idx="4">
                  <c:v>283.17</c:v>
                </c:pt>
              </c:numCache>
            </c:numRef>
          </c:val>
          <c:smooth val="0"/>
        </c:ser>
        <c:dLbls>
          <c:showLegendKey val="0"/>
          <c:showVal val="0"/>
          <c:showCatName val="0"/>
          <c:showSerName val="0"/>
          <c:showPercent val="0"/>
          <c:showBubbleSize val="0"/>
        </c:dLbls>
        <c:marker val="1"/>
        <c:smooth val="0"/>
        <c:axId val="232819312"/>
        <c:axId val="232819704"/>
      </c:lineChart>
      <c:dateAx>
        <c:axId val="232819312"/>
        <c:scaling>
          <c:orientation val="minMax"/>
        </c:scaling>
        <c:delete val="1"/>
        <c:axPos val="b"/>
        <c:numFmt formatCode="ge" sourceLinked="1"/>
        <c:majorTickMark val="none"/>
        <c:minorTickMark val="none"/>
        <c:tickLblPos val="none"/>
        <c:crossAx val="232819704"/>
        <c:crosses val="autoZero"/>
        <c:auto val="1"/>
        <c:lblOffset val="100"/>
        <c:baseTimeUnit val="years"/>
      </c:dateAx>
      <c:valAx>
        <c:axId val="232819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2819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W2" zoomScale="150" zoomScaleNormal="150" workbookViewId="0">
      <selection activeCell="AD9" sqref="AD9:AJ9"/>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75" t="str">
        <f>データ!H6</f>
        <v>和歌山県　有田川町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c r="A8" s="2"/>
      <c r="B8" s="72" t="str">
        <f>データ!I6</f>
        <v>法非適用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F2</v>
      </c>
      <c r="X8" s="72"/>
      <c r="Y8" s="72"/>
      <c r="Z8" s="72"/>
      <c r="AA8" s="72"/>
      <c r="AB8" s="72"/>
      <c r="AC8" s="72"/>
      <c r="AD8" s="73" t="s">
        <v>124</v>
      </c>
      <c r="AE8" s="73"/>
      <c r="AF8" s="73"/>
      <c r="AG8" s="73"/>
      <c r="AH8" s="73"/>
      <c r="AI8" s="73"/>
      <c r="AJ8" s="73"/>
      <c r="AK8" s="4"/>
      <c r="AL8" s="67">
        <f>データ!S6</f>
        <v>27130</v>
      </c>
      <c r="AM8" s="67"/>
      <c r="AN8" s="67"/>
      <c r="AO8" s="67"/>
      <c r="AP8" s="67"/>
      <c r="AQ8" s="67"/>
      <c r="AR8" s="67"/>
      <c r="AS8" s="67"/>
      <c r="AT8" s="66">
        <f>データ!T6</f>
        <v>351.84</v>
      </c>
      <c r="AU8" s="66"/>
      <c r="AV8" s="66"/>
      <c r="AW8" s="66"/>
      <c r="AX8" s="66"/>
      <c r="AY8" s="66"/>
      <c r="AZ8" s="66"/>
      <c r="BA8" s="66"/>
      <c r="BB8" s="66">
        <f>データ!U6</f>
        <v>77.11</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c r="A10" s="2"/>
      <c r="B10" s="66" t="str">
        <f>データ!N6</f>
        <v>-</v>
      </c>
      <c r="C10" s="66"/>
      <c r="D10" s="66"/>
      <c r="E10" s="66"/>
      <c r="F10" s="66"/>
      <c r="G10" s="66"/>
      <c r="H10" s="66"/>
      <c r="I10" s="66" t="str">
        <f>データ!O6</f>
        <v>該当数値なし</v>
      </c>
      <c r="J10" s="66"/>
      <c r="K10" s="66"/>
      <c r="L10" s="66"/>
      <c r="M10" s="66"/>
      <c r="N10" s="66"/>
      <c r="O10" s="66"/>
      <c r="P10" s="66">
        <f>データ!P6</f>
        <v>16.5</v>
      </c>
      <c r="Q10" s="66"/>
      <c r="R10" s="66"/>
      <c r="S10" s="66"/>
      <c r="T10" s="66"/>
      <c r="U10" s="66"/>
      <c r="V10" s="66"/>
      <c r="W10" s="66">
        <f>データ!Q6</f>
        <v>96.67</v>
      </c>
      <c r="X10" s="66"/>
      <c r="Y10" s="66"/>
      <c r="Z10" s="66"/>
      <c r="AA10" s="66"/>
      <c r="AB10" s="66"/>
      <c r="AC10" s="66"/>
      <c r="AD10" s="67">
        <f>データ!R6</f>
        <v>3564</v>
      </c>
      <c r="AE10" s="67"/>
      <c r="AF10" s="67"/>
      <c r="AG10" s="67"/>
      <c r="AH10" s="67"/>
      <c r="AI10" s="67"/>
      <c r="AJ10" s="67"/>
      <c r="AK10" s="2"/>
      <c r="AL10" s="67">
        <f>データ!V6</f>
        <v>4455</v>
      </c>
      <c r="AM10" s="67"/>
      <c r="AN10" s="67"/>
      <c r="AO10" s="67"/>
      <c r="AP10" s="67"/>
      <c r="AQ10" s="67"/>
      <c r="AR10" s="67"/>
      <c r="AS10" s="67"/>
      <c r="AT10" s="66">
        <f>データ!W6</f>
        <v>1.59</v>
      </c>
      <c r="AU10" s="66"/>
      <c r="AV10" s="66"/>
      <c r="AW10" s="66"/>
      <c r="AX10" s="66"/>
      <c r="AY10" s="66"/>
      <c r="AZ10" s="66"/>
      <c r="BA10" s="66"/>
      <c r="BB10" s="66">
        <f>データ!X6</f>
        <v>2801.89</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122</v>
      </c>
      <c r="BM16" s="49"/>
      <c r="BN16" s="49"/>
      <c r="BO16" s="49"/>
      <c r="BP16" s="49"/>
      <c r="BQ16" s="49"/>
      <c r="BR16" s="49"/>
      <c r="BS16" s="49"/>
      <c r="BT16" s="49"/>
      <c r="BU16" s="49"/>
      <c r="BV16" s="49"/>
      <c r="BW16" s="49"/>
      <c r="BX16" s="49"/>
      <c r="BY16" s="49"/>
      <c r="BZ16" s="50"/>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121</v>
      </c>
      <c r="BM47" s="49"/>
      <c r="BN47" s="49"/>
      <c r="BO47" s="49"/>
      <c r="BP47" s="49"/>
      <c r="BQ47" s="49"/>
      <c r="BR47" s="49"/>
      <c r="BS47" s="49"/>
      <c r="BT47" s="49"/>
      <c r="BU47" s="49"/>
      <c r="BV47" s="49"/>
      <c r="BW47" s="49"/>
      <c r="BX47" s="49"/>
      <c r="BY47" s="49"/>
      <c r="BZ47" s="50"/>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123</v>
      </c>
      <c r="BM66" s="49"/>
      <c r="BN66" s="49"/>
      <c r="BO66" s="49"/>
      <c r="BP66" s="49"/>
      <c r="BQ66" s="49"/>
      <c r="BR66" s="49"/>
      <c r="BS66" s="49"/>
      <c r="BT66" s="49"/>
      <c r="BU66" s="49"/>
      <c r="BV66" s="49"/>
      <c r="BW66" s="49"/>
      <c r="BX66" s="49"/>
      <c r="BY66" s="49"/>
      <c r="BZ66" s="50"/>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【914.53】</v>
      </c>
      <c r="I86" s="26" t="str">
        <f>データ!CA6</f>
        <v>【55.73】</v>
      </c>
      <c r="J86" s="26" t="str">
        <f>データ!CL6</f>
        <v>【276.78】</v>
      </c>
      <c r="K86" s="26" t="str">
        <f>データ!CW6</f>
        <v>【59.15】</v>
      </c>
      <c r="L86" s="26" t="str">
        <f>データ!DH6</f>
        <v>【85.01】</v>
      </c>
      <c r="M86" s="26" t="s">
        <v>55</v>
      </c>
      <c r="N86" s="26" t="s">
        <v>55</v>
      </c>
      <c r="O86" s="26" t="str">
        <f>データ!EO6</f>
        <v>【1.58】</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c r="A6" s="28" t="s">
        <v>108</v>
      </c>
      <c r="B6" s="33">
        <f>B7</f>
        <v>2016</v>
      </c>
      <c r="C6" s="33">
        <f t="shared" ref="C6:X6" si="3">C7</f>
        <v>303666</v>
      </c>
      <c r="D6" s="33">
        <f t="shared" si="3"/>
        <v>47</v>
      </c>
      <c r="E6" s="33">
        <f t="shared" si="3"/>
        <v>17</v>
      </c>
      <c r="F6" s="33">
        <f t="shared" si="3"/>
        <v>5</v>
      </c>
      <c r="G6" s="33">
        <f t="shared" si="3"/>
        <v>0</v>
      </c>
      <c r="H6" s="33" t="str">
        <f t="shared" si="3"/>
        <v>和歌山県　有田川町</v>
      </c>
      <c r="I6" s="33" t="str">
        <f t="shared" si="3"/>
        <v>法非適用</v>
      </c>
      <c r="J6" s="33" t="str">
        <f t="shared" si="3"/>
        <v>下水道事業</v>
      </c>
      <c r="K6" s="33" t="str">
        <f t="shared" si="3"/>
        <v>農業集落排水</v>
      </c>
      <c r="L6" s="33" t="str">
        <f t="shared" si="3"/>
        <v>F2</v>
      </c>
      <c r="M6" s="33">
        <f t="shared" si="3"/>
        <v>0</v>
      </c>
      <c r="N6" s="34" t="str">
        <f t="shared" si="3"/>
        <v>-</v>
      </c>
      <c r="O6" s="34" t="str">
        <f t="shared" si="3"/>
        <v>該当数値なし</v>
      </c>
      <c r="P6" s="34">
        <f t="shared" si="3"/>
        <v>16.5</v>
      </c>
      <c r="Q6" s="34">
        <f t="shared" si="3"/>
        <v>96.67</v>
      </c>
      <c r="R6" s="34">
        <f t="shared" si="3"/>
        <v>3564</v>
      </c>
      <c r="S6" s="34">
        <f t="shared" si="3"/>
        <v>27130</v>
      </c>
      <c r="T6" s="34">
        <f t="shared" si="3"/>
        <v>351.84</v>
      </c>
      <c r="U6" s="34">
        <f t="shared" si="3"/>
        <v>77.11</v>
      </c>
      <c r="V6" s="34">
        <f t="shared" si="3"/>
        <v>4455</v>
      </c>
      <c r="W6" s="34">
        <f t="shared" si="3"/>
        <v>1.59</v>
      </c>
      <c r="X6" s="34">
        <f t="shared" si="3"/>
        <v>2801.89</v>
      </c>
      <c r="Y6" s="35">
        <f>IF(Y7="",NA(),Y7)</f>
        <v>71.55</v>
      </c>
      <c r="Z6" s="35">
        <f t="shared" ref="Z6:AH6" si="4">IF(Z7="",NA(),Z7)</f>
        <v>75.94</v>
      </c>
      <c r="AA6" s="35">
        <f t="shared" si="4"/>
        <v>76.7</v>
      </c>
      <c r="AB6" s="35">
        <f t="shared" si="4"/>
        <v>76.34</v>
      </c>
      <c r="AC6" s="35">
        <f t="shared" si="4"/>
        <v>68.83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1468.24</v>
      </c>
      <c r="BG6" s="35">
        <f t="shared" ref="BG6:BO6" si="7">IF(BG7="",NA(),BG7)</f>
        <v>1034.8</v>
      </c>
      <c r="BH6" s="35">
        <f t="shared" si="7"/>
        <v>931.19</v>
      </c>
      <c r="BI6" s="34">
        <f t="shared" si="7"/>
        <v>0</v>
      </c>
      <c r="BJ6" s="34">
        <f t="shared" si="7"/>
        <v>0</v>
      </c>
      <c r="BK6" s="35">
        <f t="shared" si="7"/>
        <v>1144.05</v>
      </c>
      <c r="BL6" s="35">
        <f t="shared" si="7"/>
        <v>1126.77</v>
      </c>
      <c r="BM6" s="35">
        <f t="shared" si="7"/>
        <v>1044.8</v>
      </c>
      <c r="BN6" s="35">
        <f t="shared" si="7"/>
        <v>1081.8</v>
      </c>
      <c r="BO6" s="35">
        <f t="shared" si="7"/>
        <v>974.93</v>
      </c>
      <c r="BP6" s="34" t="str">
        <f>IF(BP7="","",IF(BP7="-","【-】","【"&amp;SUBSTITUTE(TEXT(BP7,"#,##0.00"),"-","△")&amp;"】"))</f>
        <v>【914.53】</v>
      </c>
      <c r="BQ6" s="35">
        <f>IF(BQ7="",NA(),BQ7)</f>
        <v>23.94</v>
      </c>
      <c r="BR6" s="35">
        <f t="shared" ref="BR6:BZ6" si="8">IF(BR7="",NA(),BR7)</f>
        <v>28.49</v>
      </c>
      <c r="BS6" s="35">
        <f t="shared" si="8"/>
        <v>27.36</v>
      </c>
      <c r="BT6" s="35">
        <f t="shared" si="8"/>
        <v>26.99</v>
      </c>
      <c r="BU6" s="35">
        <f t="shared" si="8"/>
        <v>27.82</v>
      </c>
      <c r="BV6" s="35">
        <f t="shared" si="8"/>
        <v>42.48</v>
      </c>
      <c r="BW6" s="35">
        <f t="shared" si="8"/>
        <v>50.9</v>
      </c>
      <c r="BX6" s="35">
        <f t="shared" si="8"/>
        <v>50.82</v>
      </c>
      <c r="BY6" s="35">
        <f t="shared" si="8"/>
        <v>52.19</v>
      </c>
      <c r="BZ6" s="35">
        <f t="shared" si="8"/>
        <v>55.32</v>
      </c>
      <c r="CA6" s="34" t="str">
        <f>IF(CA7="","",IF(CA7="-","【-】","【"&amp;SUBSTITUTE(TEXT(CA7,"#,##0.00"),"-","△")&amp;"】"))</f>
        <v>【55.73】</v>
      </c>
      <c r="CB6" s="35">
        <f>IF(CB7="",NA(),CB7)</f>
        <v>537.46</v>
      </c>
      <c r="CC6" s="35">
        <f t="shared" ref="CC6:CK6" si="9">IF(CC7="",NA(),CC7)</f>
        <v>460.52</v>
      </c>
      <c r="CD6" s="35">
        <f t="shared" si="9"/>
        <v>522.49</v>
      </c>
      <c r="CE6" s="35">
        <f t="shared" si="9"/>
        <v>502.64</v>
      </c>
      <c r="CF6" s="35">
        <f t="shared" si="9"/>
        <v>533.59</v>
      </c>
      <c r="CG6" s="35">
        <f t="shared" si="9"/>
        <v>343.8</v>
      </c>
      <c r="CH6" s="35">
        <f t="shared" si="9"/>
        <v>293.27</v>
      </c>
      <c r="CI6" s="35">
        <f t="shared" si="9"/>
        <v>300.52</v>
      </c>
      <c r="CJ6" s="35">
        <f t="shared" si="9"/>
        <v>296.14</v>
      </c>
      <c r="CK6" s="35">
        <f t="shared" si="9"/>
        <v>283.17</v>
      </c>
      <c r="CL6" s="34" t="str">
        <f>IF(CL7="","",IF(CL7="-","【-】","【"&amp;SUBSTITUTE(TEXT(CL7,"#,##0.00"),"-","△")&amp;"】"))</f>
        <v>【276.78】</v>
      </c>
      <c r="CM6" s="35">
        <f>IF(CM7="",NA(),CM7)</f>
        <v>57.01</v>
      </c>
      <c r="CN6" s="35">
        <f t="shared" ref="CN6:CV6" si="10">IF(CN7="",NA(),CN7)</f>
        <v>56.95</v>
      </c>
      <c r="CO6" s="35">
        <f t="shared" si="10"/>
        <v>54.98</v>
      </c>
      <c r="CP6" s="35">
        <f t="shared" si="10"/>
        <v>57.47</v>
      </c>
      <c r="CQ6" s="35">
        <f t="shared" si="10"/>
        <v>56.55</v>
      </c>
      <c r="CR6" s="35">
        <f t="shared" si="10"/>
        <v>46.06</v>
      </c>
      <c r="CS6" s="35">
        <f t="shared" si="10"/>
        <v>53.78</v>
      </c>
      <c r="CT6" s="35">
        <f t="shared" si="10"/>
        <v>53.24</v>
      </c>
      <c r="CU6" s="35">
        <f t="shared" si="10"/>
        <v>52.31</v>
      </c>
      <c r="CV6" s="35">
        <f t="shared" si="10"/>
        <v>60.65</v>
      </c>
      <c r="CW6" s="34" t="str">
        <f>IF(CW7="","",IF(CW7="-","【-】","【"&amp;SUBSTITUTE(TEXT(CW7,"#,##0.00"),"-","△")&amp;"】"))</f>
        <v>【59.15】</v>
      </c>
      <c r="CX6" s="35">
        <f>IF(CX7="",NA(),CX7)</f>
        <v>73.48</v>
      </c>
      <c r="CY6" s="35">
        <f t="shared" ref="CY6:DG6" si="11">IF(CY7="",NA(),CY7)</f>
        <v>73.73</v>
      </c>
      <c r="CZ6" s="35">
        <f t="shared" si="11"/>
        <v>74.959999999999994</v>
      </c>
      <c r="DA6" s="35">
        <f t="shared" si="11"/>
        <v>75.78</v>
      </c>
      <c r="DB6" s="35">
        <f t="shared" si="11"/>
        <v>76.86</v>
      </c>
      <c r="DC6" s="35">
        <f t="shared" si="11"/>
        <v>72.989999999999995</v>
      </c>
      <c r="DD6" s="35">
        <f t="shared" si="11"/>
        <v>84.06</v>
      </c>
      <c r="DE6" s="35">
        <f t="shared" si="11"/>
        <v>84.07</v>
      </c>
      <c r="DF6" s="35">
        <f t="shared" si="11"/>
        <v>84.32</v>
      </c>
      <c r="DG6" s="35">
        <f t="shared" si="11"/>
        <v>84.58</v>
      </c>
      <c r="DH6" s="34" t="str">
        <f>IF(DH7="","",IF(DH7="-","【-】","【"&amp;SUBSTITUTE(TEXT(DH7,"#,##0.00"),"-","△")&amp;"】"))</f>
        <v>【85.01】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0.06</v>
      </c>
      <c r="EK6" s="35">
        <f t="shared" si="14"/>
        <v>0.03</v>
      </c>
      <c r="EL6" s="35">
        <f t="shared" si="14"/>
        <v>0.02</v>
      </c>
      <c r="EM6" s="35">
        <f t="shared" si="14"/>
        <v>0.01</v>
      </c>
      <c r="EN6" s="35">
        <f t="shared" si="14"/>
        <v>2.0499999999999998</v>
      </c>
      <c r="EO6" s="34" t="str">
        <f>IF(EO7="","",IF(EO7="-","【-】","【"&amp;SUBSTITUTE(TEXT(EO7,"#,##0.00"),"-","△")&amp;"】"))</f>
        <v>【1.58】</v>
      </c>
    </row>
    <row r="7" spans="1:145" s="36" customFormat="1">
      <c r="A7" s="28"/>
      <c r="B7" s="37">
        <v>2016</v>
      </c>
      <c r="C7" s="37">
        <v>303666</v>
      </c>
      <c r="D7" s="37">
        <v>47</v>
      </c>
      <c r="E7" s="37">
        <v>17</v>
      </c>
      <c r="F7" s="37">
        <v>5</v>
      </c>
      <c r="G7" s="37">
        <v>0</v>
      </c>
      <c r="H7" s="37" t="s">
        <v>109</v>
      </c>
      <c r="I7" s="37" t="s">
        <v>110</v>
      </c>
      <c r="J7" s="37" t="s">
        <v>111</v>
      </c>
      <c r="K7" s="37" t="s">
        <v>112</v>
      </c>
      <c r="L7" s="37" t="s">
        <v>113</v>
      </c>
      <c r="M7" s="37"/>
      <c r="N7" s="38" t="s">
        <v>114</v>
      </c>
      <c r="O7" s="38" t="s">
        <v>115</v>
      </c>
      <c r="P7" s="38">
        <v>16.5</v>
      </c>
      <c r="Q7" s="38">
        <v>96.67</v>
      </c>
      <c r="R7" s="38">
        <v>3564</v>
      </c>
      <c r="S7" s="38">
        <v>27130</v>
      </c>
      <c r="T7" s="38">
        <v>351.84</v>
      </c>
      <c r="U7" s="38">
        <v>77.11</v>
      </c>
      <c r="V7" s="38">
        <v>4455</v>
      </c>
      <c r="W7" s="38">
        <v>1.59</v>
      </c>
      <c r="X7" s="38">
        <v>2801.89</v>
      </c>
      <c r="Y7" s="38">
        <v>71.55</v>
      </c>
      <c r="Z7" s="38">
        <v>75.94</v>
      </c>
      <c r="AA7" s="38">
        <v>76.7</v>
      </c>
      <c r="AB7" s="38">
        <v>76.34</v>
      </c>
      <c r="AC7" s="38">
        <v>68.83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1468.24</v>
      </c>
      <c r="BG7" s="38">
        <v>1034.8</v>
      </c>
      <c r="BH7" s="38">
        <v>931.19</v>
      </c>
      <c r="BI7" s="38">
        <v>0</v>
      </c>
      <c r="BJ7" s="38">
        <v>0</v>
      </c>
      <c r="BK7" s="38">
        <v>1144.05</v>
      </c>
      <c r="BL7" s="38">
        <v>1126.77</v>
      </c>
      <c r="BM7" s="38">
        <v>1044.8</v>
      </c>
      <c r="BN7" s="38">
        <v>1081.8</v>
      </c>
      <c r="BO7" s="38">
        <v>974.93</v>
      </c>
      <c r="BP7" s="38">
        <v>914.53</v>
      </c>
      <c r="BQ7" s="38">
        <v>23.94</v>
      </c>
      <c r="BR7" s="38">
        <v>28.49</v>
      </c>
      <c r="BS7" s="38">
        <v>27.36</v>
      </c>
      <c r="BT7" s="38">
        <v>26.99</v>
      </c>
      <c r="BU7" s="38">
        <v>27.82</v>
      </c>
      <c r="BV7" s="38">
        <v>42.48</v>
      </c>
      <c r="BW7" s="38">
        <v>50.9</v>
      </c>
      <c r="BX7" s="38">
        <v>50.82</v>
      </c>
      <c r="BY7" s="38">
        <v>52.19</v>
      </c>
      <c r="BZ7" s="38">
        <v>55.32</v>
      </c>
      <c r="CA7" s="38">
        <v>55.73</v>
      </c>
      <c r="CB7" s="38">
        <v>537.46</v>
      </c>
      <c r="CC7" s="38">
        <v>460.52</v>
      </c>
      <c r="CD7" s="38">
        <v>522.49</v>
      </c>
      <c r="CE7" s="38">
        <v>502.64</v>
      </c>
      <c r="CF7" s="38">
        <v>533.59</v>
      </c>
      <c r="CG7" s="38">
        <v>343.8</v>
      </c>
      <c r="CH7" s="38">
        <v>293.27</v>
      </c>
      <c r="CI7" s="38">
        <v>300.52</v>
      </c>
      <c r="CJ7" s="38">
        <v>296.14</v>
      </c>
      <c r="CK7" s="38">
        <v>283.17</v>
      </c>
      <c r="CL7" s="38">
        <v>276.77999999999997</v>
      </c>
      <c r="CM7" s="38">
        <v>57.01</v>
      </c>
      <c r="CN7" s="38">
        <v>56.95</v>
      </c>
      <c r="CO7" s="38">
        <v>54.98</v>
      </c>
      <c r="CP7" s="38">
        <v>57.47</v>
      </c>
      <c r="CQ7" s="38">
        <v>56.55</v>
      </c>
      <c r="CR7" s="38">
        <v>46.06</v>
      </c>
      <c r="CS7" s="38">
        <v>53.78</v>
      </c>
      <c r="CT7" s="38">
        <v>53.24</v>
      </c>
      <c r="CU7" s="38">
        <v>52.31</v>
      </c>
      <c r="CV7" s="38">
        <v>60.65</v>
      </c>
      <c r="CW7" s="38">
        <v>59.15</v>
      </c>
      <c r="CX7" s="38">
        <v>73.48</v>
      </c>
      <c r="CY7" s="38">
        <v>73.73</v>
      </c>
      <c r="CZ7" s="38">
        <v>74.959999999999994</v>
      </c>
      <c r="DA7" s="38">
        <v>75.78</v>
      </c>
      <c r="DB7" s="38">
        <v>76.86</v>
      </c>
      <c r="DC7" s="38">
        <v>72.989999999999995</v>
      </c>
      <c r="DD7" s="38">
        <v>84.06</v>
      </c>
      <c r="DE7" s="38">
        <v>84.07</v>
      </c>
      <c r="DF7" s="38">
        <v>84.32</v>
      </c>
      <c r="DG7" s="38">
        <v>84.58</v>
      </c>
      <c r="DH7" s="38">
        <v>85.01</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0.06</v>
      </c>
      <c r="EK7" s="38">
        <v>0.03</v>
      </c>
      <c r="EL7" s="38">
        <v>0.02</v>
      </c>
      <c r="EM7" s="38">
        <v>0.01</v>
      </c>
      <c r="EN7" s="38">
        <v>2.0499999999999998</v>
      </c>
      <c r="EO7" s="38">
        <v>1.58</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00172</cp:lastModifiedBy>
  <cp:lastPrinted>2018-02-06T05:19:19Z</cp:lastPrinted>
  <dcterms:modified xsi:type="dcterms:W3CDTF">2018-02-15T01:37:34Z</dcterms:modified>
</cp:coreProperties>
</file>