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庶務係\◆経営比較分析関係◆\経営比較分析表（平成28年度決算）下水関係\303666_有田川町\【経営比較分析表】2016_303666_47_1718\"/>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BB8" i="4" s="1"/>
  <c r="T6" i="5"/>
  <c r="S6" i="5"/>
  <c r="AL8" i="4" s="1"/>
  <c r="R6" i="5"/>
  <c r="Q6" i="5"/>
  <c r="W10" i="4" s="1"/>
  <c r="P6" i="5"/>
  <c r="P10" i="4" s="1"/>
  <c r="O6" i="5"/>
  <c r="I10" i="4" s="1"/>
  <c r="N6" i="5"/>
  <c r="B10" i="4" s="1"/>
  <c r="M6" i="5"/>
  <c r="L6" i="5"/>
  <c r="K6" i="5"/>
  <c r="P8" i="4" s="1"/>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AD10" i="4"/>
  <c r="AT8" i="4"/>
  <c r="W8" i="4"/>
  <c r="B8" i="4"/>
  <c r="B6"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<sst xmlns="http://schemas.openxmlformats.org/spreadsheetml/2006/main" count="240" uniqueCount="125">
  <si>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</si>
  <si>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</si>
  <si>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</si>
  <si>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</si>
  <si>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</si>
  <si>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</si>
  <si>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</si>
  <si>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</si>
  <si>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</si>
  <si>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</si>
  <si>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</si>
  <si>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</si>
  <si>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</si>
  <si>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</si>
  <si>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</si>
  <si>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</si>
  <si>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</si>
  <si>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</si>
  <si>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</si>
  <si>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</si>
  <si>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</si>
  <si>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</si>
  <si>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</si>
  <si>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</si>
  <si>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</si>
  <si>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</si>
  <si>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</si>
  <si>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</si>
  <si>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</si>
  <si>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</si>
  <si>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</si>
  <si>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</si>
  <si>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</si>
  <si>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</si>
  <si>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</si>
  <si>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</si>
  <si>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</si>
  <si>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</si>
  <si>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</si>
  <si>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</si>
  <si>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</si>
  <si>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</si>
  <si>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</si>
  <si>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</si>
  <si>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</si>
  <si>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</si>
  <si>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</si>
  <si>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</si>
  <si>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</si>
  <si>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</si>
  <si>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</si>
  <si>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</si>
  <si>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</si>
  <si>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</si>
  <si>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</si>
  <si>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</si>
  <si>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</si>
  <si>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</si>
  <si>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</si>
  <si>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</si>
  <si>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</si>
  <si>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</si>
  <si>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</si>
  <si>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</si>
  <si>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</si>
  <si>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</si>
  <si>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</si>
  <si>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</si>
  <si>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</si>
  <si>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</si>
  <si>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</si>
  <si>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</si>
  <si>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</si>
  <si>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</si>
  <si>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</si>
  <si>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</si>
  <si>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</si>
  <si>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</si>
  <si>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</si>
  <si>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</si>
  <si>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</si>
  <si>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</si>
  <si>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</si>
  <si>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</si>
  <si>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</si>
  <si>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</si>
  <si>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</si>
  <si>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</si>
  <si>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</si>
  <si>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</si>
  <si>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</si>
  <si>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</si>
  <si>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</si>
  <si>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</si>
  <si>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</si>
  <si>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</si>
  <si>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</si>
  <si>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</si>
  <si>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</si>
  <si>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</si>
  <si>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</si>
  <si>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</si>
  <si>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</si>
  <si>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</si>
  <si>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</si>
  <si>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</si>
  <si>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</si>
  <si>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</si>
  <si>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</si>
  <si>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和歌山県　有田川町</t>
  </si>
  <si>
    <t>法非適用</t>
  </si>
  <si>
    <t>下水道事業</t>
  </si>
  <si>
    <t>公共下水道</t>
  </si>
  <si>
    <t>Cc3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</si>
  <si>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</si>
  <si>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</si>
  <si>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</si>
  <si>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</si>
  <si>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</si>
  <si>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</si>
  <si>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</si>
  <si>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平成21年度から一部供用開始しており、管渠の耐用年数が50年であることを考えると、老朽化による管渠改善・更新は現時点においては必要ないものと思われます。そのため、管渠の更新等は未実施であり、③管渠改善率について当該値は0％となっています。しかしながら、管渠の老朽化も避けられないものであるため、処理施設・設備・管渠等を含めた総合的な維持管理計画の策定や改築・更新に係る財源の確保が今後の課題です。</t>
    <rPh sb="0" eb="2">
      <t>ヘイセイ</t>
    </rPh>
    <rPh sb="4" eb="6">
      <t>ネンド</t>
    </rPh>
    <rPh sb="8" eb="10">
      <t>イチブ</t>
    </rPh>
    <rPh sb="10" eb="12">
      <t>キョウヨウ</t>
    </rPh>
    <rPh sb="12" eb="14">
      <t>カイシ</t>
    </rPh>
    <phoneticPr fontId="7"/>
  </si>
  <si>
    <t>有田川町の公共下水道事業は、平成15年度から着手し、現在平成33年度完了を目標に整備を進めているところです。
各指標について類似団体と比較すると、「収益的収支比率」は100％を上回っているものの、総収益については使用料以外の収入に依存している状況であり、「経費回収率」からもわかるとおり汚水処理に係る費用が使用料以外の収入により賄われています。このことは供用開始後間もない区域においては接続率が低く料金収入が少額となっていることが一因と考えられます。接続人口は年々増加しており類似団体の平均値に近づいてきていることから、今後も引き続き接続率の向上及び効率よい維持管理をはかっていくことが必要であると考えます。</t>
    <rPh sb="0" eb="4">
      <t>アリダガワチョウ</t>
    </rPh>
    <rPh sb="5" eb="7">
      <t>コウキョウ</t>
    </rPh>
    <rPh sb="7" eb="10">
      <t>ゲスイドウ</t>
    </rPh>
    <rPh sb="10" eb="12">
      <t>ジギョウ</t>
    </rPh>
    <rPh sb="14" eb="16">
      <t>ヘイセイ</t>
    </rPh>
    <rPh sb="18" eb="20">
      <t>ネンド</t>
    </rPh>
    <rPh sb="22" eb="24">
      <t>チャクシュ</t>
    </rPh>
    <rPh sb="26" eb="28">
      <t>ゲンザイ</t>
    </rPh>
    <rPh sb="28" eb="30">
      <t>ヘイセイ</t>
    </rPh>
    <rPh sb="32" eb="34">
      <t>ネンド</t>
    </rPh>
    <rPh sb="34" eb="36">
      <t>カンリョウ</t>
    </rPh>
    <rPh sb="37" eb="39">
      <t>モクヒョウ</t>
    </rPh>
    <rPh sb="40" eb="42">
      <t>セイビ</t>
    </rPh>
    <rPh sb="43" eb="44">
      <t>スス</t>
    </rPh>
    <rPh sb="55" eb="56">
      <t>カク</t>
    </rPh>
    <rPh sb="56" eb="58">
      <t>シヒョウ</t>
    </rPh>
    <rPh sb="62" eb="64">
      <t>ルイジ</t>
    </rPh>
    <rPh sb="64" eb="66">
      <t>ダンタイ</t>
    </rPh>
    <rPh sb="67" eb="69">
      <t>ヒカク</t>
    </rPh>
    <rPh sb="88" eb="90">
      <t>ウワマワ</t>
    </rPh>
    <rPh sb="98" eb="101">
      <t>ソウシュウエキ</t>
    </rPh>
    <rPh sb="106" eb="109">
      <t>シヨウリョウ</t>
    </rPh>
    <rPh sb="109" eb="111">
      <t>イガイ</t>
    </rPh>
    <rPh sb="112" eb="114">
      <t>シュウニュウ</t>
    </rPh>
    <rPh sb="115" eb="117">
      <t>イゾン</t>
    </rPh>
    <rPh sb="121" eb="123">
      <t>ジョウキョウ</t>
    </rPh>
    <rPh sb="128" eb="130">
      <t>ケイヒ</t>
    </rPh>
    <rPh sb="130" eb="133">
      <t>カイシュウリツ</t>
    </rPh>
    <rPh sb="143" eb="145">
      <t>オスイ</t>
    </rPh>
    <rPh sb="145" eb="147">
      <t>ショリ</t>
    </rPh>
    <rPh sb="148" eb="149">
      <t>カカ</t>
    </rPh>
    <rPh sb="150" eb="152">
      <t>ヒヨウ</t>
    </rPh>
    <rPh sb="153" eb="156">
      <t>シヨウリョウ</t>
    </rPh>
    <rPh sb="156" eb="158">
      <t>イガイ</t>
    </rPh>
    <rPh sb="159" eb="161">
      <t>シュウニュウ</t>
    </rPh>
    <rPh sb="164" eb="165">
      <t>マカナ</t>
    </rPh>
    <rPh sb="177" eb="179">
      <t>キョウヨウ</t>
    </rPh>
    <rPh sb="179" eb="181">
      <t>カイシ</t>
    </rPh>
    <rPh sb="181" eb="182">
      <t>ゴ</t>
    </rPh>
    <rPh sb="182" eb="183">
      <t>マ</t>
    </rPh>
    <rPh sb="186" eb="188">
      <t>クイキ</t>
    </rPh>
    <rPh sb="193" eb="195">
      <t>セツゾク</t>
    </rPh>
    <rPh sb="195" eb="196">
      <t>リツ</t>
    </rPh>
    <rPh sb="197" eb="198">
      <t>ヒク</t>
    </rPh>
    <rPh sb="199" eb="201">
      <t>リョウキン</t>
    </rPh>
    <rPh sb="201" eb="203">
      <t>シュウニュウ</t>
    </rPh>
    <rPh sb="204" eb="206">
      <t>ショウガク</t>
    </rPh>
    <rPh sb="215" eb="217">
      <t>イチイン</t>
    </rPh>
    <rPh sb="218" eb="219">
      <t>カンガ</t>
    </rPh>
    <rPh sb="225" eb="227">
      <t>セツゾク</t>
    </rPh>
    <rPh sb="227" eb="229">
      <t>ジンコウ</t>
    </rPh>
    <rPh sb="230" eb="232">
      <t>ネンネン</t>
    </rPh>
    <rPh sb="232" eb="234">
      <t>ゾウカ</t>
    </rPh>
    <rPh sb="238" eb="240">
      <t>ルイジ</t>
    </rPh>
    <rPh sb="240" eb="242">
      <t>ダンタイ</t>
    </rPh>
    <rPh sb="243" eb="246">
      <t>ヘイキンチ</t>
    </rPh>
    <rPh sb="247" eb="248">
      <t>チカ</t>
    </rPh>
    <rPh sb="260" eb="262">
      <t>コンゴ</t>
    </rPh>
    <rPh sb="263" eb="264">
      <t>ヒ</t>
    </rPh>
    <rPh sb="265" eb="266">
      <t>ツヅ</t>
    </rPh>
    <rPh sb="267" eb="269">
      <t>セツゾク</t>
    </rPh>
    <rPh sb="269" eb="270">
      <t>リツ</t>
    </rPh>
    <rPh sb="271" eb="273">
      <t>コウジョウ</t>
    </rPh>
    <rPh sb="273" eb="274">
      <t>オヨ</t>
    </rPh>
    <rPh sb="275" eb="277">
      <t>コウリツ</t>
    </rPh>
    <rPh sb="279" eb="281">
      <t>イジ</t>
    </rPh>
    <rPh sb="281" eb="283">
      <t>カンリ</t>
    </rPh>
    <rPh sb="293" eb="295">
      <t>ヒツヨウ</t>
    </rPh>
    <rPh sb="299" eb="300">
      <t>カンガ</t>
    </rPh>
    <phoneticPr fontId="7"/>
  </si>
  <si>
    <t>今後も引き続き接続率の向上に努めるとともに、下水道施設を効率的・効果的に維持管理していくことを重点課題として取り組み、限られた財源の下でリスクを極力低減させ持続的に経営してくことが重要であると考えます。</t>
    <rPh sb="3" eb="4">
      <t>ヒ</t>
    </rPh>
    <rPh sb="5" eb="6">
      <t>ツヅ</t>
    </rPh>
    <rPh sb="7" eb="9">
      <t>セツゾク</t>
    </rPh>
    <rPh sb="9" eb="10">
      <t>リツ</t>
    </rPh>
    <rPh sb="11" eb="13">
      <t>コウジョウ</t>
    </rPh>
    <rPh sb="14" eb="15">
      <t>ツト</t>
    </rPh>
    <rPh sb="22" eb="25">
      <t>ゲスイドウ</t>
    </rPh>
    <rPh sb="25" eb="27">
      <t>シセツ</t>
    </rPh>
    <rPh sb="28" eb="31">
      <t>コウリツテキ</t>
    </rPh>
    <rPh sb="32" eb="35">
      <t>コウカテキ</t>
    </rPh>
    <rPh sb="36" eb="38">
      <t>イジ</t>
    </rPh>
    <rPh sb="38" eb="40">
      <t>カンリ</t>
    </rPh>
    <rPh sb="47" eb="49">
      <t>ジュウテン</t>
    </rPh>
    <rPh sb="49" eb="51">
      <t>カダイ</t>
    </rPh>
    <rPh sb="54" eb="55">
      <t>ト</t>
    </rPh>
    <rPh sb="56" eb="57">
      <t>ク</t>
    </rPh>
    <rPh sb="59" eb="60">
      <t>カギ</t>
    </rPh>
    <rPh sb="63" eb="65">
      <t>ザイゲン</t>
    </rPh>
    <rPh sb="66" eb="67">
      <t>シタ</t>
    </rPh>
    <rPh sb="72" eb="74">
      <t>キョクリョク</t>
    </rPh>
    <rPh sb="74" eb="76">
      <t>テイゲン</t>
    </rPh>
    <rPh sb="78" eb="81">
      <t>ジゾクテキ</t>
    </rPh>
    <rPh sb="82" eb="84">
      <t>ケイエイ</t>
    </rPh>
    <rPh sb="90" eb="92">
      <t>ジュウヨウ</t>
    </rPh>
    <rPh sb="96" eb="97">
      <t>カンガ</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</si>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</sst>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0267296"/>
        <c:axId val="230266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0.19</c:v>
                </c:pt>
                <c:pt idx="2">
                  <c:v>0.16</c:v>
                </c:pt>
                <c:pt idx="3">
                  <c:v>0.33</c:v>
                </c:pt>
                <c:pt idx="4">
                  <c:v>0.21</c:v>
                </c:pt>
              </c:numCache>
            </c:numRef>
          </c:val>
          <c:smooth val="0"/>
        </c:ser>
        <c:dLbls>
          <c:showLegendKey val="0"/>
          <c:showVal val="0"/>
          <c:showCatName val="0"/>
          <c:showSerName val="0"/>
          <c:showPercent val="0"/>
          <c:showBubbleSize val="0"/>
        </c:dLbls>
        <c:marker val="1"/>
        <c:smooth val="0"/>
        <c:axId val="230267296"/>
        <c:axId val="230266904"/>
      </c:lineChart>
      <c:dateAx>
        <c:axId val="230267296"/>
        <c:scaling>
          <c:orientation val="minMax"/>
        </c:scaling>
        <c:delete val="1"/>
        <c:axPos val="b"/>
        <c:numFmt formatCode="ge" sourceLinked="1"/>
        <c:majorTickMark val="none"/>
        <c:minorTickMark val="none"/>
        <c:tickLblPos val="none"/>
        <c:crossAx val="230266904"/>
        <c:crosses val="autoZero"/>
        <c:auto val="1"/>
        <c:lblOffset val="100"/>
        <c:baseTimeUnit val="years"/>
      </c:dateAx>
      <c:valAx>
        <c:axId val="230266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26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99.69</c:v>
                </c:pt>
                <c:pt idx="1">
                  <c:v>95.81</c:v>
                </c:pt>
                <c:pt idx="2">
                  <c:v>92.11</c:v>
                </c:pt>
                <c:pt idx="3">
                  <c:v>90.39</c:v>
                </c:pt>
                <c:pt idx="4">
                  <c:v>106.16</c:v>
                </c:pt>
              </c:numCache>
            </c:numRef>
          </c:val>
        </c:ser>
        <c:dLbls>
          <c:showLegendKey val="0"/>
          <c:showVal val="0"/>
          <c:showCatName val="0"/>
          <c:showSerName val="0"/>
          <c:showPercent val="0"/>
          <c:showBubbleSize val="0"/>
        </c:dLbls>
        <c:gapWidth val="150"/>
        <c:axId val="230268472"/>
        <c:axId val="23026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0268472"/>
        <c:axId val="230268864"/>
      </c:lineChart>
      <c:dateAx>
        <c:axId val="230268472"/>
        <c:scaling>
          <c:orientation val="minMax"/>
        </c:scaling>
        <c:delete val="1"/>
        <c:axPos val="b"/>
        <c:numFmt formatCode="ge" sourceLinked="1"/>
        <c:majorTickMark val="none"/>
        <c:minorTickMark val="none"/>
        <c:tickLblPos val="none"/>
        <c:crossAx val="230268864"/>
        <c:crosses val="autoZero"/>
        <c:auto val="1"/>
        <c:lblOffset val="100"/>
        <c:baseTimeUnit val="years"/>
      </c:dateAx>
      <c:valAx>
        <c:axId val="23026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268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2154208"/>
        <c:axId val="232154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2154208"/>
        <c:axId val="232154600"/>
      </c:lineChart>
      <c:dateAx>
        <c:axId val="232154208"/>
        <c:scaling>
          <c:orientation val="minMax"/>
        </c:scaling>
        <c:delete val="1"/>
        <c:axPos val="b"/>
        <c:numFmt formatCode="ge" sourceLinked="1"/>
        <c:majorTickMark val="none"/>
        <c:minorTickMark val="none"/>
        <c:tickLblPos val="none"/>
        <c:crossAx val="232154600"/>
        <c:crosses val="autoZero"/>
        <c:auto val="1"/>
        <c:lblOffset val="100"/>
        <c:baseTimeUnit val="years"/>
      </c:dateAx>
      <c:valAx>
        <c:axId val="232154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15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2155776"/>
        <c:axId val="232156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2155776"/>
        <c:axId val="232156168"/>
      </c:lineChart>
      <c:dateAx>
        <c:axId val="232155776"/>
        <c:scaling>
          <c:orientation val="minMax"/>
        </c:scaling>
        <c:delete val="1"/>
        <c:axPos val="b"/>
        <c:numFmt formatCode="ge" sourceLinked="1"/>
        <c:majorTickMark val="none"/>
        <c:minorTickMark val="none"/>
        <c:tickLblPos val="none"/>
        <c:crossAx val="232156168"/>
        <c:crosses val="autoZero"/>
        <c:auto val="1"/>
        <c:lblOffset val="100"/>
        <c:baseTimeUnit val="years"/>
      </c:dateAx>
      <c:valAx>
        <c:axId val="232156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15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1964552"/>
        <c:axId val="23196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1964552"/>
        <c:axId val="231964944"/>
      </c:lineChart>
      <c:dateAx>
        <c:axId val="231964552"/>
        <c:scaling>
          <c:orientation val="minMax"/>
        </c:scaling>
        <c:delete val="1"/>
        <c:axPos val="b"/>
        <c:numFmt formatCode="ge" sourceLinked="1"/>
        <c:majorTickMark val="none"/>
        <c:minorTickMark val="none"/>
        <c:tickLblPos val="none"/>
        <c:crossAx val="231964944"/>
        <c:crosses val="autoZero"/>
        <c:auto val="1"/>
        <c:lblOffset val="100"/>
        <c:baseTimeUnit val="years"/>
      </c:dateAx>
      <c:valAx>
        <c:axId val="23196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964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1968080"/>
        <c:axId val="23202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1968080"/>
        <c:axId val="232028080"/>
      </c:lineChart>
      <c:dateAx>
        <c:axId val="231968080"/>
        <c:scaling>
          <c:orientation val="minMax"/>
        </c:scaling>
        <c:delete val="1"/>
        <c:axPos val="b"/>
        <c:numFmt formatCode="ge" sourceLinked="1"/>
        <c:majorTickMark val="none"/>
        <c:minorTickMark val="none"/>
        <c:tickLblPos val="none"/>
        <c:crossAx val="232028080"/>
        <c:crosses val="autoZero"/>
        <c:auto val="1"/>
        <c:lblOffset val="100"/>
        <c:baseTimeUnit val="years"/>
      </c:dateAx>
      <c:valAx>
        <c:axId val="23202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96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4190.37</c:v>
                </c:pt>
                <c:pt idx="1">
                  <c:v>4085.35</c:v>
                </c:pt>
                <c:pt idx="2">
                  <c:v>3327.63</c:v>
                </c:pt>
                <c:pt idx="3" formatCode="#,##0.00;&quot;△&quot;#,##0.00">
                  <c:v>0</c:v>
                </c:pt>
                <c:pt idx="4" formatCode="#,##0.00;&quot;△&quot;#,##0.00">
                  <c:v>0</c:v>
                </c:pt>
              </c:numCache>
            </c:numRef>
          </c:val>
        </c:ser>
        <c:dLbls>
          <c:showLegendKey val="0"/>
          <c:showVal val="0"/>
          <c:showCatName val="0"/>
          <c:showSerName val="0"/>
          <c:showPercent val="0"/>
          <c:showBubbleSize val="0"/>
        </c:dLbls>
        <c:gapWidth val="150"/>
        <c:axId val="232029256"/>
        <c:axId val="23202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1574.53</c:v>
                </c:pt>
                <c:pt idx="1">
                  <c:v>1506.51</c:v>
                </c:pt>
                <c:pt idx="2">
                  <c:v>1315.67</c:v>
                </c:pt>
                <c:pt idx="3">
                  <c:v>1240.1600000000001</c:v>
                </c:pt>
                <c:pt idx="4">
                  <c:v>1193.49</c:v>
                </c:pt>
              </c:numCache>
            </c:numRef>
          </c:val>
          <c:smooth val="0"/>
        </c:ser>
        <c:dLbls>
          <c:showLegendKey val="0"/>
          <c:showVal val="0"/>
          <c:showCatName val="0"/>
          <c:showSerName val="0"/>
          <c:showPercent val="0"/>
          <c:showBubbleSize val="0"/>
        </c:dLbls>
        <c:marker val="1"/>
        <c:smooth val="0"/>
        <c:axId val="232029256"/>
        <c:axId val="232029648"/>
      </c:lineChart>
      <c:dateAx>
        <c:axId val="232029256"/>
        <c:scaling>
          <c:orientation val="minMax"/>
        </c:scaling>
        <c:delete val="1"/>
        <c:axPos val="b"/>
        <c:numFmt formatCode="ge" sourceLinked="1"/>
        <c:majorTickMark val="none"/>
        <c:minorTickMark val="none"/>
        <c:tickLblPos val="none"/>
        <c:crossAx val="232029648"/>
        <c:crosses val="autoZero"/>
        <c:auto val="1"/>
        <c:lblOffset val="100"/>
        <c:baseTimeUnit val="years"/>
      </c:dateAx>
      <c:valAx>
        <c:axId val="23202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029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27.7</c:v>
                </c:pt>
                <c:pt idx="1">
                  <c:v>28.99</c:v>
                </c:pt>
                <c:pt idx="2">
                  <c:v>31.79</c:v>
                </c:pt>
                <c:pt idx="3">
                  <c:v>34.46</c:v>
                </c:pt>
                <c:pt idx="4">
                  <c:v>36.770000000000003</c:v>
                </c:pt>
              </c:numCache>
            </c:numRef>
          </c:val>
        </c:ser>
        <c:dLbls>
          <c:showLegendKey val="0"/>
          <c:showVal val="0"/>
          <c:showCatName val="0"/>
          <c:showSerName val="0"/>
          <c:showPercent val="0"/>
          <c:showBubbleSize val="0"/>
        </c:dLbls>
        <c:gapWidth val="150"/>
        <c:axId val="231967688"/>
        <c:axId val="232030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57.36</c:v>
                </c:pt>
                <c:pt idx="1">
                  <c:v>57.33</c:v>
                </c:pt>
                <c:pt idx="2">
                  <c:v>60.78</c:v>
                </c:pt>
                <c:pt idx="3">
                  <c:v>60.17</c:v>
                </c:pt>
                <c:pt idx="4">
                  <c:v>65.569999999999993</c:v>
                </c:pt>
              </c:numCache>
            </c:numRef>
          </c:val>
          <c:smooth val="0"/>
        </c:ser>
        <c:dLbls>
          <c:showLegendKey val="0"/>
          <c:showVal val="0"/>
          <c:showCatName val="0"/>
          <c:showSerName val="0"/>
          <c:showPercent val="0"/>
          <c:showBubbleSize val="0"/>
        </c:dLbls>
        <c:marker val="1"/>
        <c:smooth val="0"/>
        <c:axId val="231967688"/>
        <c:axId val="232030824"/>
      </c:lineChart>
      <c:dateAx>
        <c:axId val="231967688"/>
        <c:scaling>
          <c:orientation val="minMax"/>
        </c:scaling>
        <c:delete val="1"/>
        <c:axPos val="b"/>
        <c:numFmt formatCode="ge" sourceLinked="1"/>
        <c:majorTickMark val="none"/>
        <c:minorTickMark val="none"/>
        <c:tickLblPos val="none"/>
        <c:crossAx val="232030824"/>
        <c:crosses val="autoZero"/>
        <c:auto val="1"/>
        <c:lblOffset val="100"/>
        <c:baseTimeUnit val="years"/>
      </c:dateAx>
      <c:valAx>
        <c:axId val="232030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967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462.32</c:v>
                </c:pt>
                <c:pt idx="1">
                  <c:v>445.9</c:v>
                </c:pt>
                <c:pt idx="2">
                  <c:v>418</c:v>
                </c:pt>
                <c:pt idx="3">
                  <c:v>385.46</c:v>
                </c:pt>
                <c:pt idx="4">
                  <c:v>359.99</c:v>
                </c:pt>
              </c:numCache>
            </c:numRef>
          </c:val>
        </c:ser>
        <c:dLbls>
          <c:showLegendKey val="0"/>
          <c:showVal val="0"/>
          <c:showCatName val="0"/>
          <c:showSerName val="0"/>
          <c:showPercent val="0"/>
          <c:showBubbleSize val="0"/>
        </c:dLbls>
        <c:gapWidth val="150"/>
        <c:axId val="231967296"/>
        <c:axId val="231966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279.91000000000003</c:v>
                </c:pt>
                <c:pt idx="1">
                  <c:v>284.52999999999997</c:v>
                </c:pt>
                <c:pt idx="2">
                  <c:v>276.26</c:v>
                </c:pt>
                <c:pt idx="3">
                  <c:v>281.52999999999997</c:v>
                </c:pt>
                <c:pt idx="4">
                  <c:v>263.04000000000002</c:v>
                </c:pt>
              </c:numCache>
            </c:numRef>
          </c:val>
          <c:smooth val="0"/>
        </c:ser>
        <c:dLbls>
          <c:showLegendKey val="0"/>
          <c:showVal val="0"/>
          <c:showCatName val="0"/>
          <c:showSerName val="0"/>
          <c:showPercent val="0"/>
          <c:showBubbleSize val="0"/>
        </c:dLbls>
        <c:marker val="1"/>
        <c:smooth val="0"/>
        <c:axId val="231967296"/>
        <c:axId val="231966904"/>
      </c:lineChart>
      <c:dateAx>
        <c:axId val="231967296"/>
        <c:scaling>
          <c:orientation val="minMax"/>
        </c:scaling>
        <c:delete val="1"/>
        <c:axPos val="b"/>
        <c:numFmt formatCode="ge" sourceLinked="1"/>
        <c:majorTickMark val="none"/>
        <c:minorTickMark val="none"/>
        <c:tickLblPos val="none"/>
        <c:crossAx val="231966904"/>
        <c:crosses val="autoZero"/>
        <c:auto val="1"/>
        <c:lblOffset val="100"/>
        <c:baseTimeUnit val="years"/>
      </c:dateAx>
      <c:valAx>
        <c:axId val="231966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96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38.58</c:v>
                </c:pt>
                <c:pt idx="1">
                  <c:v>46.47</c:v>
                </c:pt>
                <c:pt idx="2">
                  <c:v>56.79</c:v>
                </c:pt>
                <c:pt idx="3">
                  <c:v>68.42</c:v>
                </c:pt>
                <c:pt idx="4">
                  <c:v>38.29</c:v>
                </c:pt>
              </c:numCache>
            </c:numRef>
          </c:val>
        </c:ser>
        <c:dLbls>
          <c:showLegendKey val="0"/>
          <c:showVal val="0"/>
          <c:showCatName val="0"/>
          <c:showSerName val="0"/>
          <c:showPercent val="0"/>
          <c:showBubbleSize val="0"/>
        </c:dLbls>
        <c:gapWidth val="150"/>
        <c:axId val="232447712"/>
        <c:axId val="232448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40.07</c:v>
                </c:pt>
                <c:pt idx="1">
                  <c:v>39.92</c:v>
                </c:pt>
                <c:pt idx="2">
                  <c:v>41.63</c:v>
                </c:pt>
                <c:pt idx="3">
                  <c:v>44.89</c:v>
                </c:pt>
                <c:pt idx="4">
                  <c:v>40.75</c:v>
                </c:pt>
              </c:numCache>
            </c:numRef>
          </c:val>
          <c:smooth val="0"/>
        </c:ser>
        <c:dLbls>
          <c:showLegendKey val="0"/>
          <c:showVal val="0"/>
          <c:showCatName val="0"/>
          <c:showSerName val="0"/>
          <c:showPercent val="0"/>
          <c:showBubbleSize val="0"/>
        </c:dLbls>
        <c:marker val="1"/>
        <c:smooth val="0"/>
        <c:axId val="232447712"/>
        <c:axId val="232448104"/>
      </c:lineChart>
      <c:dateAx>
        <c:axId val="232447712"/>
        <c:scaling>
          <c:orientation val="minMax"/>
        </c:scaling>
        <c:delete val="1"/>
        <c:axPos val="b"/>
        <c:numFmt formatCode="ge" sourceLinked="1"/>
        <c:majorTickMark val="none"/>
        <c:minorTickMark val="none"/>
        <c:tickLblPos val="none"/>
        <c:crossAx val="232448104"/>
        <c:crosses val="autoZero"/>
        <c:auto val="1"/>
        <c:lblOffset val="100"/>
        <c:baseTimeUnit val="years"/>
      </c:dateAx>
      <c:valAx>
        <c:axId val="232448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44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39.93</c:v>
                </c:pt>
                <c:pt idx="1">
                  <c:v>45.1</c:v>
                </c:pt>
                <c:pt idx="2">
                  <c:v>52.04</c:v>
                </c:pt>
                <c:pt idx="3">
                  <c:v>56.21</c:v>
                </c:pt>
                <c:pt idx="4">
                  <c:v>54.93</c:v>
                </c:pt>
              </c:numCache>
            </c:numRef>
          </c:val>
        </c:ser>
        <c:dLbls>
          <c:showLegendKey val="0"/>
          <c:showVal val="0"/>
          <c:showCatName val="0"/>
          <c:showSerName val="0"/>
          <c:showPercent val="0"/>
          <c:showBubbleSize val="0"/>
        </c:dLbls>
        <c:gapWidth val="150"/>
        <c:axId val="232449280"/>
        <c:axId val="232449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c:v>
                </c:pt>
                <c:pt idx="1">
                  <c:v>65.86</c:v>
                </c:pt>
                <c:pt idx="2">
                  <c:v>66.33</c:v>
                </c:pt>
                <c:pt idx="3">
                  <c:v>64.89</c:v>
                </c:pt>
                <c:pt idx="4">
                  <c:v>64.97</c:v>
                </c:pt>
              </c:numCache>
            </c:numRef>
          </c:val>
          <c:smooth val="0"/>
        </c:ser>
        <c:dLbls>
          <c:showLegendKey val="0"/>
          <c:showVal val="0"/>
          <c:showCatName val="0"/>
          <c:showSerName val="0"/>
          <c:showPercent val="0"/>
          <c:showBubbleSize val="0"/>
        </c:dLbls>
        <c:marker val="1"/>
        <c:smooth val="0"/>
        <c:axId val="232449280"/>
        <c:axId val="232449672"/>
      </c:lineChart>
      <c:dateAx>
        <c:axId val="232449280"/>
        <c:scaling>
          <c:orientation val="minMax"/>
        </c:scaling>
        <c:delete val="1"/>
        <c:axPos val="b"/>
        <c:numFmt formatCode="ge" sourceLinked="1"/>
        <c:majorTickMark val="none"/>
        <c:minorTickMark val="none"/>
        <c:tickLblPos val="none"/>
        <c:crossAx val="232449672"/>
        <c:crosses val="autoZero"/>
        <c:auto val="1"/>
        <c:lblOffset val="100"/>
        <c:baseTimeUnit val="years"/>
      </c:dateAx>
      <c:valAx>
        <c:axId val="232449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44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L7" zoomScaleNormal="100" workbookViewId="0">
      <selection activeCell="W16" sqref="W16"/>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和歌山県　有田川町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Cc3</v>
      </c>
      <c r="X8" s="48"/>
      <c r="Y8" s="48"/>
      <c r="Z8" s="48"/>
      <c r="AA8" s="48"/>
      <c r="AB8" s="48"/>
      <c r="AC8" s="48"/>
      <c r="AD8" s="49" t="s">
        <v>124</v>
      </c>
      <c r="AE8" s="49"/>
      <c r="AF8" s="49"/>
      <c r="AG8" s="49"/>
      <c r="AH8" s="49"/>
      <c r="AI8" s="49"/>
      <c r="AJ8" s="49"/>
      <c r="AK8" s="4"/>
      <c r="AL8" s="50">
        <f>データ!S6</f>
        <v>27130</v>
      </c>
      <c r="AM8" s="50"/>
      <c r="AN8" s="50"/>
      <c r="AO8" s="50"/>
      <c r="AP8" s="50"/>
      <c r="AQ8" s="50"/>
      <c r="AR8" s="50"/>
      <c r="AS8" s="50"/>
      <c r="AT8" s="45">
        <f>データ!T6</f>
        <v>351.84</v>
      </c>
      <c r="AU8" s="45"/>
      <c r="AV8" s="45"/>
      <c r="AW8" s="45"/>
      <c r="AX8" s="45"/>
      <c r="AY8" s="45"/>
      <c r="AZ8" s="45"/>
      <c r="BA8" s="45"/>
      <c r="BB8" s="45">
        <f>データ!U6</f>
        <v>77.11</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34.57</v>
      </c>
      <c r="Q10" s="45"/>
      <c r="R10" s="45"/>
      <c r="S10" s="45"/>
      <c r="T10" s="45"/>
      <c r="U10" s="45"/>
      <c r="V10" s="45"/>
      <c r="W10" s="45">
        <f>データ!Q6</f>
        <v>99.01</v>
      </c>
      <c r="X10" s="45"/>
      <c r="Y10" s="45"/>
      <c r="Z10" s="45"/>
      <c r="AA10" s="45"/>
      <c r="AB10" s="45"/>
      <c r="AC10" s="45"/>
      <c r="AD10" s="50">
        <f>データ!R6</f>
        <v>2586</v>
      </c>
      <c r="AE10" s="50"/>
      <c r="AF10" s="50"/>
      <c r="AG10" s="50"/>
      <c r="AH10" s="50"/>
      <c r="AI10" s="50"/>
      <c r="AJ10" s="50"/>
      <c r="AK10" s="2"/>
      <c r="AL10" s="50">
        <f>データ!V6</f>
        <v>9337</v>
      </c>
      <c r="AM10" s="50"/>
      <c r="AN10" s="50"/>
      <c r="AO10" s="50"/>
      <c r="AP10" s="50"/>
      <c r="AQ10" s="50"/>
      <c r="AR10" s="50"/>
      <c r="AS10" s="50"/>
      <c r="AT10" s="45">
        <f>データ!W6</f>
        <v>2.59</v>
      </c>
      <c r="AU10" s="45"/>
      <c r="AV10" s="45"/>
      <c r="AW10" s="45"/>
      <c r="AX10" s="45"/>
      <c r="AY10" s="45"/>
      <c r="AZ10" s="45"/>
      <c r="BA10" s="45"/>
      <c r="BB10" s="45">
        <f>データ!X6</f>
        <v>3605.02</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303666</v>
      </c>
      <c r="D6" s="33">
        <f t="shared" si="3"/>
        <v>47</v>
      </c>
      <c r="E6" s="33">
        <f t="shared" si="3"/>
        <v>17</v>
      </c>
      <c r="F6" s="33">
        <f t="shared" si="3"/>
        <v>1</v>
      </c>
      <c r="G6" s="33">
        <f t="shared" si="3"/>
        <v>0</v>
      </c>
      <c r="H6" s="33" t="str">
        <f t="shared" si="3"/>
        <v>和歌山県　有田川町</v>
      </c>
      <c r="I6" s="33" t="str">
        <f t="shared" si="3"/>
        <v>法非適用</v>
      </c>
      <c r="J6" s="33" t="str">
        <f t="shared" si="3"/>
        <v>下水道事業</v>
      </c>
      <c r="K6" s="33" t="str">
        <f t="shared" si="3"/>
        <v>公共下水道</v>
      </c>
      <c r="L6" s="33" t="str">
        <f t="shared" si="3"/>
        <v>Cc3</v>
      </c>
      <c r="M6" s="33">
        <f t="shared" si="3"/>
        <v>0</v>
      </c>
      <c r="N6" s="34" t="str">
        <f t="shared" si="3"/>
        <v>-</v>
      </c>
      <c r="O6" s="34" t="str">
        <f t="shared" si="3"/>
        <v>該当数値なし</v>
      </c>
      <c r="P6" s="34">
        <f t="shared" si="3"/>
        <v>34.57</v>
      </c>
      <c r="Q6" s="34">
        <f t="shared" si="3"/>
        <v>99.01</v>
      </c>
      <c r="R6" s="34">
        <f t="shared" si="3"/>
        <v>2586</v>
      </c>
      <c r="S6" s="34">
        <f t="shared" si="3"/>
        <v>27130</v>
      </c>
      <c r="T6" s="34">
        <f t="shared" si="3"/>
        <v>351.84</v>
      </c>
      <c r="U6" s="34">
        <f t="shared" si="3"/>
        <v>77.11</v>
      </c>
      <c r="V6" s="34">
        <f t="shared" si="3"/>
        <v>9337</v>
      </c>
      <c r="W6" s="34">
        <f t="shared" si="3"/>
        <v>2.59</v>
      </c>
      <c r="X6" s="34">
        <f t="shared" si="3"/>
        <v>3605.02</v>
      </c>
      <c r="Y6" s="35">
        <f>IF(Y7="",NA(),Y7)</f>
        <v>99.69</v>
      </c>
      <c r="Z6" s="35">
        <f t="shared" ref="Z6:AH6" si="4">IF(Z7="",NA(),Z7)</f>
        <v>95.81</v>
      </c>
      <c r="AA6" s="35">
        <f t="shared" si="4"/>
        <v>92.11</v>
      </c>
      <c r="AB6" s="35">
        <f t="shared" si="4"/>
        <v>90.39</v>
      </c>
      <c r="AC6" s="35">
        <f t="shared" si="4"/>
        <v>106.16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4190.37</v>
      </c>
      <c r="BG6" s="35">
        <f t="shared" ref="BG6:BO6" si="7">IF(BG7="",NA(),BG7)</f>
        <v>4085.35</v>
      </c>
      <c r="BH6" s="35">
        <f t="shared" si="7"/>
        <v>3327.63</v>
      </c>
      <c r="BI6" s="34">
        <f t="shared" si="7"/>
        <v>0</v>
      </c>
      <c r="BJ6" s="34">
        <f t="shared" si="7"/>
        <v>0</v>
      </c>
      <c r="BK6" s="35">
        <f t="shared" si="7"/>
        <v>1574.53</v>
      </c>
      <c r="BL6" s="35">
        <f t="shared" si="7"/>
        <v>1506.51</v>
      </c>
      <c r="BM6" s="35">
        <f t="shared" si="7"/>
        <v>1315.67</v>
      </c>
      <c r="BN6" s="35">
        <f t="shared" si="7"/>
        <v>1240.1600000000001</v>
      </c>
      <c r="BO6" s="35">
        <f t="shared" si="7"/>
        <v>1193.49</v>
      </c>
      <c r="BP6" s="34" t="str">
        <f>IF(BP7="","",IF(BP7="-","【-】","【"&amp;SUBSTITUTE(TEXT(BP7,"#,##0.00"),"-","△")&amp;"】"))</f>
        <v>【728.30】</v>
      </c>
      <c r="BQ6" s="35">
        <f>IF(BQ7="",NA(),BQ7)</f>
        <v>27.7</v>
      </c>
      <c r="BR6" s="35">
        <f t="shared" ref="BR6:BZ6" si="8">IF(BR7="",NA(),BR7)</f>
        <v>28.99</v>
      </c>
      <c r="BS6" s="35">
        <f t="shared" si="8"/>
        <v>31.79</v>
      </c>
      <c r="BT6" s="35">
        <f t="shared" si="8"/>
        <v>34.46</v>
      </c>
      <c r="BU6" s="35">
        <f t="shared" si="8"/>
        <v>36.770000000000003</v>
      </c>
      <c r="BV6" s="35">
        <f t="shared" si="8"/>
        <v>57.36</v>
      </c>
      <c r="BW6" s="35">
        <f t="shared" si="8"/>
        <v>57.33</v>
      </c>
      <c r="BX6" s="35">
        <f t="shared" si="8"/>
        <v>60.78</v>
      </c>
      <c r="BY6" s="35">
        <f t="shared" si="8"/>
        <v>60.17</v>
      </c>
      <c r="BZ6" s="35">
        <f t="shared" si="8"/>
        <v>65.569999999999993</v>
      </c>
      <c r="CA6" s="34" t="str">
        <f>IF(CA7="","",IF(CA7="-","【-】","【"&amp;SUBSTITUTE(TEXT(CA7,"#,##0.00"),"-","△")&amp;"】"))</f>
        <v>【100.04】</v>
      </c>
      <c r="CB6" s="35">
        <f>IF(CB7="",NA(),CB7)</f>
        <v>462.32</v>
      </c>
      <c r="CC6" s="35">
        <f t="shared" ref="CC6:CK6" si="9">IF(CC7="",NA(),CC7)</f>
        <v>445.9</v>
      </c>
      <c r="CD6" s="35">
        <f t="shared" si="9"/>
        <v>418</v>
      </c>
      <c r="CE6" s="35">
        <f t="shared" si="9"/>
        <v>385.46</v>
      </c>
      <c r="CF6" s="35">
        <f t="shared" si="9"/>
        <v>359.99</v>
      </c>
      <c r="CG6" s="35">
        <f t="shared" si="9"/>
        <v>279.91000000000003</v>
      </c>
      <c r="CH6" s="35">
        <f t="shared" si="9"/>
        <v>284.52999999999997</v>
      </c>
      <c r="CI6" s="35">
        <f t="shared" si="9"/>
        <v>276.26</v>
      </c>
      <c r="CJ6" s="35">
        <f t="shared" si="9"/>
        <v>281.52999999999997</v>
      </c>
      <c r="CK6" s="35">
        <f t="shared" si="9"/>
        <v>263.04000000000002</v>
      </c>
      <c r="CL6" s="34" t="str">
        <f>IF(CL7="","",IF(CL7="-","【-】","【"&amp;SUBSTITUTE(TEXT(CL7,"#,##0.00"),"-","△")&amp;"】"))</f>
        <v>【137.82】</v>
      </c>
      <c r="CM6" s="35">
        <f>IF(CM7="",NA(),CM7)</f>
        <v>38.58</v>
      </c>
      <c r="CN6" s="35">
        <f t="shared" ref="CN6:CV6" si="10">IF(CN7="",NA(),CN7)</f>
        <v>46.47</v>
      </c>
      <c r="CO6" s="35">
        <f t="shared" si="10"/>
        <v>56.79</v>
      </c>
      <c r="CP6" s="35">
        <f t="shared" si="10"/>
        <v>68.42</v>
      </c>
      <c r="CQ6" s="35">
        <f t="shared" si="10"/>
        <v>38.29</v>
      </c>
      <c r="CR6" s="35">
        <f t="shared" si="10"/>
        <v>40.07</v>
      </c>
      <c r="CS6" s="35">
        <f t="shared" si="10"/>
        <v>39.92</v>
      </c>
      <c r="CT6" s="35">
        <f t="shared" si="10"/>
        <v>41.63</v>
      </c>
      <c r="CU6" s="35">
        <f t="shared" si="10"/>
        <v>44.89</v>
      </c>
      <c r="CV6" s="35">
        <f t="shared" si="10"/>
        <v>40.75</v>
      </c>
      <c r="CW6" s="34" t="str">
        <f>IF(CW7="","",IF(CW7="-","【-】","【"&amp;SUBSTITUTE(TEXT(CW7,"#,##0.00"),"-","△")&amp;"】"))</f>
        <v>【60.09】</v>
      </c>
      <c r="CX6" s="35">
        <f>IF(CX7="",NA(),CX7)</f>
        <v>39.93</v>
      </c>
      <c r="CY6" s="35">
        <f t="shared" ref="CY6:DG6" si="11">IF(CY7="",NA(),CY7)</f>
        <v>45.1</v>
      </c>
      <c r="CZ6" s="35">
        <f t="shared" si="11"/>
        <v>52.04</v>
      </c>
      <c r="DA6" s="35">
        <f t="shared" si="11"/>
        <v>56.21</v>
      </c>
      <c r="DB6" s="35">
        <f t="shared" si="11"/>
        <v>54.93</v>
      </c>
      <c r="DC6" s="35">
        <f t="shared" si="11"/>
        <v>66</v>
      </c>
      <c r="DD6" s="35">
        <f t="shared" si="11"/>
        <v>65.86</v>
      </c>
      <c r="DE6" s="35">
        <f t="shared" si="11"/>
        <v>66.33</v>
      </c>
      <c r="DF6" s="35">
        <f t="shared" si="11"/>
        <v>64.89</v>
      </c>
      <c r="DG6" s="35">
        <f t="shared" si="11"/>
        <v>64.97</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0.18</v>
      </c>
      <c r="EK6" s="35">
        <f t="shared" si="14"/>
        <v>0.19</v>
      </c>
      <c r="EL6" s="35">
        <f t="shared" si="14"/>
        <v>0.16</v>
      </c>
      <c r="EM6" s="35">
        <f t="shared" si="14"/>
        <v>0.33</v>
      </c>
      <c r="EN6" s="35">
        <f t="shared" si="14"/>
        <v>0.21</v>
      </c>
      <c r="EO6" s="34" t="str">
        <f>IF(EO7="","",IF(EO7="-","【-】","【"&amp;SUBSTITUTE(TEXT(EO7,"#,##0.00"),"-","△")&amp;"】"))</f>
        <v>【0.27】</v>
      </c>
    </row>
    <row r="7" spans="1:145" s="36" customFormat="1">
      <c r="A7" s="28"/>
      <c r="B7" s="37">
        <v>2016</v>
      </c>
      <c r="C7" s="37">
        <v>303666</v>
      </c>
      <c r="D7" s="37">
        <v>47</v>
      </c>
      <c r="E7" s="37">
        <v>17</v>
      </c>
      <c r="F7" s="37">
        <v>1</v>
      </c>
      <c r="G7" s="37">
        <v>0</v>
      </c>
      <c r="H7" s="37" t="s">
        <v>109</v>
      </c>
      <c r="I7" s="37" t="s">
        <v>110</v>
      </c>
      <c r="J7" s="37" t="s">
        <v>111</v>
      </c>
      <c r="K7" s="37" t="s">
        <v>112</v>
      </c>
      <c r="L7" s="37" t="s">
        <v>113</v>
      </c>
      <c r="M7" s="37"/>
      <c r="N7" s="38" t="s">
        <v>114</v>
      </c>
      <c r="O7" s="38" t="s">
        <v>115</v>
      </c>
      <c r="P7" s="38">
        <v>34.57</v>
      </c>
      <c r="Q7" s="38">
        <v>99.01</v>
      </c>
      <c r="R7" s="38">
        <v>2586</v>
      </c>
      <c r="S7" s="38">
        <v>27130</v>
      </c>
      <c r="T7" s="38">
        <v>351.84</v>
      </c>
      <c r="U7" s="38">
        <v>77.11</v>
      </c>
      <c r="V7" s="38">
        <v>9337</v>
      </c>
      <c r="W7" s="38">
        <v>2.59</v>
      </c>
      <c r="X7" s="38">
        <v>3605.02</v>
      </c>
      <c r="Y7" s="38">
        <v>99.69</v>
      </c>
      <c r="Z7" s="38">
        <v>95.81</v>
      </c>
      <c r="AA7" s="38">
        <v>92.11</v>
      </c>
      <c r="AB7" s="38">
        <v>90.39</v>
      </c>
      <c r="AC7" s="38">
        <v>106.16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4190.37</v>
      </c>
      <c r="BG7" s="38">
        <v>4085.35</v>
      </c>
      <c r="BH7" s="38">
        <v>3327.63</v>
      </c>
      <c r="BI7" s="38">
        <v>0</v>
      </c>
      <c r="BJ7" s="38">
        <v>0</v>
      </c>
      <c r="BK7" s="38">
        <v>1574.53</v>
      </c>
      <c r="BL7" s="38">
        <v>1506.51</v>
      </c>
      <c r="BM7" s="38">
        <v>1315.67</v>
      </c>
      <c r="BN7" s="38">
        <v>1240.1600000000001</v>
      </c>
      <c r="BO7" s="38">
        <v>1193.49</v>
      </c>
      <c r="BP7" s="38">
        <v>728.3</v>
      </c>
      <c r="BQ7" s="38">
        <v>27.7</v>
      </c>
      <c r="BR7" s="38">
        <v>28.99</v>
      </c>
      <c r="BS7" s="38">
        <v>31.79</v>
      </c>
      <c r="BT7" s="38">
        <v>34.46</v>
      </c>
      <c r="BU7" s="38">
        <v>36.770000000000003</v>
      </c>
      <c r="BV7" s="38">
        <v>57.36</v>
      </c>
      <c r="BW7" s="38">
        <v>57.33</v>
      </c>
      <c r="BX7" s="38">
        <v>60.78</v>
      </c>
      <c r="BY7" s="38">
        <v>60.17</v>
      </c>
      <c r="BZ7" s="38">
        <v>65.569999999999993</v>
      </c>
      <c r="CA7" s="38">
        <v>100.04</v>
      </c>
      <c r="CB7" s="38">
        <v>462.32</v>
      </c>
      <c r="CC7" s="38">
        <v>445.9</v>
      </c>
      <c r="CD7" s="38">
        <v>418</v>
      </c>
      <c r="CE7" s="38">
        <v>385.46</v>
      </c>
      <c r="CF7" s="38">
        <v>359.99</v>
      </c>
      <c r="CG7" s="38">
        <v>279.91000000000003</v>
      </c>
      <c r="CH7" s="38">
        <v>284.52999999999997</v>
      </c>
      <c r="CI7" s="38">
        <v>276.26</v>
      </c>
      <c r="CJ7" s="38">
        <v>281.52999999999997</v>
      </c>
      <c r="CK7" s="38">
        <v>263.04000000000002</v>
      </c>
      <c r="CL7" s="38">
        <v>137.82</v>
      </c>
      <c r="CM7" s="38">
        <v>38.58</v>
      </c>
      <c r="CN7" s="38">
        <v>46.47</v>
      </c>
      <c r="CO7" s="38">
        <v>56.79</v>
      </c>
      <c r="CP7" s="38">
        <v>68.42</v>
      </c>
      <c r="CQ7" s="38">
        <v>38.29</v>
      </c>
      <c r="CR7" s="38">
        <v>40.07</v>
      </c>
      <c r="CS7" s="38">
        <v>39.92</v>
      </c>
      <c r="CT7" s="38">
        <v>41.63</v>
      </c>
      <c r="CU7" s="38">
        <v>44.89</v>
      </c>
      <c r="CV7" s="38">
        <v>40.75</v>
      </c>
      <c r="CW7" s="38">
        <v>60.09</v>
      </c>
      <c r="CX7" s="38">
        <v>39.93</v>
      </c>
      <c r="CY7" s="38">
        <v>45.1</v>
      </c>
      <c r="CZ7" s="38">
        <v>52.04</v>
      </c>
      <c r="DA7" s="38">
        <v>56.21</v>
      </c>
      <c r="DB7" s="38">
        <v>54.93</v>
      </c>
      <c r="DC7" s="38">
        <v>66</v>
      </c>
      <c r="DD7" s="38">
        <v>65.86</v>
      </c>
      <c r="DE7" s="38">
        <v>66.33</v>
      </c>
      <c r="DF7" s="38">
        <v>64.89</v>
      </c>
      <c r="DG7" s="38">
        <v>64.97</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0.18</v>
      </c>
      <c r="EK7" s="38">
        <v>0.19</v>
      </c>
      <c r="EL7" s="38">
        <v>0.16</v>
      </c>
      <c r="EM7" s="38">
        <v>0.33</v>
      </c>
      <c r="EN7" s="38">
        <v>0.21</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00172</cp:lastModifiedBy>
  <cp:lastPrinted>2018-02-06T08:49:44Z</cp:lastPrinted>
  <dcterms:modified xsi:type="dcterms:W3CDTF">2018-02-15T01:36:57Z</dcterms:modified>
</cp:coreProperties>
</file>