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<sst xmlns="http://schemas.openxmlformats.org/spreadsheetml/2006/main" count="221" uniqueCount="111">
  <si>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</si>
  <si>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</si>
  <si>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</si>
  <si>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</si>
  <si>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</si>
  <si>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</si>
  <si>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</si>
  <si>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</si>
  <si>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</si>
  <si>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</si>
  <si>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</si>
  <si>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</si>
  <si>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</si>
  <si>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</si>
  <si>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</si>
  <si>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</si>
  <si>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</si>
  <si>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</si>
  <si>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</si>
  <si>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</si>
  <si>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</si>
  <si>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</si>
  <si>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</si>
  <si>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</si>
  <si>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</si>
  <si>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</si>
  <si>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</si>
  <si>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</si>
  <si>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</si>
  <si>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</si>
  <si>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</si>
  <si>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</si>
  <si>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</si>
  <si>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</si>
  <si>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</si>
  <si>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</si>
  <si>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</si>
  <si>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</si>
  <si>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</si>
  <si>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</si>
  <si>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</si>
  <si>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</si>
  <si>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</si>
  <si>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</si>
  <si>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</si>
  <si>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</si>
  <si>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</si>
  <si>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</si>
  <si>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</si>
  <si>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</si>
  <si>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</si>
  <si>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</si>
  <si>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</si>
  <si>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</si>
  <si>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</si>
  <si>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</si>
  <si>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</si>
  <si>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</si>
  <si>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</si>
  <si>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</si>
  <si>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</si>
  <si>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</si>
  <si>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</si>
  <si>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</si>
  <si>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</si>
  <si>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</si>
  <si>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</si>
  <si>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</si>
  <si>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</si>
  <si>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</si>
  <si>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</si>
  <si>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</si>
  <si>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</si>
  <si>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</si>
  <si>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</si>
  <si>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</si>
  <si>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</si>
  <si>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</si>
  <si>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</si>
  <si>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</si>
  <si>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</si>
  <si>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</si>
  <si>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</si>
  <si>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</si>
  <si>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</si>
  <si>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</si>
  <si>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</si>
  <si>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</si>
  <si>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</si>
  <si>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</si>
  <si>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</si>
  <si>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</si>
  <si>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</si>
  <si>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</si>
  <si>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</si>
  <si>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</si>
  <si>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有田川町</t>
  </si>
  <si>
    <t>法非適用</t>
  </si>
  <si>
    <t>下水道事業</t>
  </si>
  <si>
    <t>簡易排水</t>
  </si>
  <si>
    <t>J2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</si>
  <si>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</si>
  <si>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</si>
  <si>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</si>
  <si>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</si>
  <si>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</si>
  <si>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</si>
  <si>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</si>
  <si>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有田川町の簡易排水事業は、旧清水町清水栗林地区において平成8年度に事業着手し平成9年度に供用開始しました。
各指標について類似団体と比較すると「経費回収率」は平均値よりも良好な数値で推移していますが平成24年度の120%をﾋﾟｰｸに下がってきており使用料で回収すべき経費を全て賄えていない状況になってきています。「汚水処理原価」「施設利用率」「水洗化率」についてはいずれも良好な数値を示しており、効率的な経営であると考えられます。</t>
    <rPh sb="0" eb="4">
      <t>アリダガワチョウ</t>
    </rPh>
    <rPh sb="5" eb="7">
      <t>カンイ</t>
    </rPh>
    <rPh sb="7" eb="9">
      <t>ハイスイ</t>
    </rPh>
    <rPh sb="9" eb="11">
      <t>ジギョウ</t>
    </rPh>
    <rPh sb="27" eb="29">
      <t>ヘイセイ</t>
    </rPh>
    <rPh sb="30" eb="32">
      <t>ネンド</t>
    </rPh>
    <rPh sb="33" eb="35">
      <t>ジギョウ</t>
    </rPh>
    <rPh sb="35" eb="37">
      <t>チャクシュ</t>
    </rPh>
    <rPh sb="38" eb="40">
      <t>ヘイセイ</t>
    </rPh>
    <rPh sb="41" eb="43">
      <t>ネンド</t>
    </rPh>
    <rPh sb="44" eb="46">
      <t>キョウヨウ</t>
    </rPh>
    <rPh sb="46" eb="48">
      <t>カイシ</t>
    </rPh>
    <rPh sb="54" eb="55">
      <t>カク</t>
    </rPh>
    <rPh sb="55" eb="57">
      <t>シヒョウ</t>
    </rPh>
    <rPh sb="61" eb="63">
      <t>ルイジ</t>
    </rPh>
    <rPh sb="63" eb="65">
      <t>ダンタイ</t>
    </rPh>
    <rPh sb="66" eb="68">
      <t>ヒカク</t>
    </rPh>
    <rPh sb="72" eb="74">
      <t>ケイヒ</t>
    </rPh>
    <rPh sb="74" eb="77">
      <t>カイシュウリツ</t>
    </rPh>
    <rPh sb="79" eb="82">
      <t>ヘイキンチ</t>
    </rPh>
    <rPh sb="85" eb="87">
      <t>リョウコウ</t>
    </rPh>
    <rPh sb="88" eb="90">
      <t>スウチ</t>
    </rPh>
    <rPh sb="91" eb="93">
      <t>スイイ</t>
    </rPh>
    <rPh sb="99" eb="101">
      <t>ヘイセイ</t>
    </rPh>
    <rPh sb="103" eb="105">
      <t>ネンド</t>
    </rPh>
    <rPh sb="116" eb="117">
      <t>サ</t>
    </rPh>
    <rPh sb="124" eb="127">
      <t>シヨウリョウ</t>
    </rPh>
    <rPh sb="128" eb="130">
      <t>カイシュウ</t>
    </rPh>
    <rPh sb="133" eb="135">
      <t>ケイヒ</t>
    </rPh>
    <rPh sb="136" eb="137">
      <t>スベ</t>
    </rPh>
    <rPh sb="138" eb="139">
      <t>マカナ</t>
    </rPh>
    <rPh sb="144" eb="146">
      <t>ジョウキョウ</t>
    </rPh>
    <rPh sb="157" eb="159">
      <t>オスイ</t>
    </rPh>
    <rPh sb="159" eb="161">
      <t>ショリ</t>
    </rPh>
    <rPh sb="161" eb="163">
      <t>ゲンカ</t>
    </rPh>
    <rPh sb="165" eb="167">
      <t>シセツ</t>
    </rPh>
    <rPh sb="167" eb="170">
      <t>リヨウリツ</t>
    </rPh>
    <rPh sb="172" eb="175">
      <t>スイセンカ</t>
    </rPh>
    <rPh sb="175" eb="176">
      <t>リツ</t>
    </rPh>
    <rPh sb="186" eb="188">
      <t>リョウコウ</t>
    </rPh>
    <rPh sb="189" eb="191">
      <t>スウチ</t>
    </rPh>
    <rPh sb="192" eb="193">
      <t>シメ</t>
    </rPh>
    <rPh sb="198" eb="201">
      <t>コウリツテキ</t>
    </rPh>
    <rPh sb="202" eb="204">
      <t>ケイエイ</t>
    </rPh>
    <rPh sb="208" eb="209">
      <t>カンガ</t>
    </rPh>
    <phoneticPr fontId="4"/>
  </si>
  <si>
    <t>管渠の耐用年数が50年であることを考えると、老朽化による管渠改善・更新は現時点においては必要ないものと思われます。そのため、管渠の更新等は未実施であり、③管渠改善率について当該値は0％となっています。しかしながら、管渠の老朽化も避けられないものであるため、処理施設・設備・管渠等を含めた総合的な維持管理計画の策定や改築・更新に係る財源の確保が今後の課題です。</t>
  </si>
  <si>
    <t>徐々に区域内人口が減少しており、今後は使用料収入も減少していくことが予測されます。このことから引き続き健全な経営を続けていくためには維持管理コストの削減及び施設の機能保全に努めることはもとより、老朽化に伴う修繕費の増加に対する財源を確保していくことが必要であると考えます。</t>
    <rPh sb="0" eb="2">
      <t>ジョジョ</t>
    </rPh>
    <rPh sb="3" eb="6">
      <t>クイキナイ</t>
    </rPh>
    <rPh sb="6" eb="8">
      <t>ジンコウ</t>
    </rPh>
    <rPh sb="9" eb="11">
      <t>ゲンショウ</t>
    </rPh>
    <rPh sb="16" eb="18">
      <t>コンゴ</t>
    </rPh>
    <rPh sb="19" eb="22">
      <t>シヨウリョウ</t>
    </rPh>
    <rPh sb="22" eb="24">
      <t>シュウニュウ</t>
    </rPh>
    <rPh sb="25" eb="27">
      <t>ゲンショウ</t>
    </rPh>
    <rPh sb="34" eb="36">
      <t>ヨソク</t>
    </rPh>
    <rPh sb="47" eb="48">
      <t>ヒ</t>
    </rPh>
    <rPh sb="49" eb="50">
      <t>ツヅ</t>
    </rPh>
    <rPh sb="51" eb="53">
      <t>ケンゼン</t>
    </rPh>
    <rPh sb="54" eb="56">
      <t>ケイエイ</t>
    </rPh>
    <rPh sb="57" eb="58">
      <t>ツヅ</t>
    </rPh>
    <rPh sb="66" eb="68">
      <t>イジ</t>
    </rPh>
    <rPh sb="68" eb="70">
      <t>カンリ</t>
    </rPh>
    <rPh sb="74" eb="76">
      <t>サクゲン</t>
    </rPh>
    <rPh sb="76" eb="77">
      <t>オヨ</t>
    </rPh>
    <rPh sb="78" eb="80">
      <t>シセツ</t>
    </rPh>
    <rPh sb="81" eb="83">
      <t>キノウ</t>
    </rPh>
    <rPh sb="83" eb="85">
      <t>ホゼン</t>
    </rPh>
    <rPh sb="86" eb="87">
      <t>ツト</t>
    </rPh>
    <rPh sb="97" eb="100">
      <t>ロウキュウカ</t>
    </rPh>
    <rPh sb="101" eb="102">
      <t>トモナ</t>
    </rPh>
    <rPh sb="103" eb="106">
      <t>シュウゼンヒ</t>
    </rPh>
    <rPh sb="107" eb="109">
      <t>ゾウカ</t>
    </rPh>
    <rPh sb="110" eb="111">
      <t>タイ</t>
    </rPh>
    <rPh sb="113" eb="115">
      <t>ザイゲン</t>
    </rPh>
    <rPh sb="116" eb="118">
      <t>カクホ</t>
    </rPh>
    <rPh sb="125" eb="127">
      <t>ヒツヨウ</t>
    </rPh>
    <rPh sb="131" eb="13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</si>
</sst>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691072"/>
        <c:axId val="5070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50691072"/>
        <c:axId val="50709632"/>
      </c:lineChart>
      <c:dateAx>
        <c:axId val="50691072"/>
        <c:scaling>
          <c:orientation val="minMax"/>
        </c:scaling>
        <c:delete val="1"/>
        <c:axPos val="b"/>
        <c:numFmt formatCode="ge" sourceLinked="1"/>
        <c:majorTickMark val="none"/>
        <c:minorTickMark val="none"/>
        <c:tickLblPos val="none"/>
        <c:crossAx val="50709632"/>
        <c:crosses val="autoZero"/>
        <c:auto val="1"/>
        <c:lblOffset val="100"/>
        <c:baseTimeUnit val="years"/>
      </c:dateAx>
      <c:valAx>
        <c:axId val="5070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9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70.83</c:v>
                </c:pt>
                <c:pt idx="1">
                  <c:v>70.83</c:v>
                </c:pt>
                <c:pt idx="2">
                  <c:v>62.5</c:v>
                </c:pt>
                <c:pt idx="3">
                  <c:v>58.33</c:v>
                </c:pt>
                <c:pt idx="4">
                  <c:v>58.33</c:v>
                </c:pt>
              </c:numCache>
            </c:numRef>
          </c:val>
        </c:ser>
        <c:dLbls>
          <c:showLegendKey val="0"/>
          <c:showVal val="0"/>
          <c:showCatName val="0"/>
          <c:showSerName val="0"/>
          <c:showPercent val="0"/>
          <c:showBubbleSize val="0"/>
        </c:dLbls>
        <c:gapWidth val="150"/>
        <c:axId val="52260224"/>
        <c:axId val="5227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28.09</c:v>
                </c:pt>
                <c:pt idx="2">
                  <c:v>28.6</c:v>
                </c:pt>
                <c:pt idx="3">
                  <c:v>28.81</c:v>
                </c:pt>
                <c:pt idx="4">
                  <c:v>27.46</c:v>
                </c:pt>
              </c:numCache>
            </c:numRef>
          </c:val>
          <c:smooth val="0"/>
        </c:ser>
        <c:dLbls>
          <c:showLegendKey val="0"/>
          <c:showVal val="0"/>
          <c:showCatName val="0"/>
          <c:showSerName val="0"/>
          <c:showPercent val="0"/>
          <c:showBubbleSize val="0"/>
        </c:dLbls>
        <c:marker val="1"/>
        <c:smooth val="0"/>
        <c:axId val="52260224"/>
        <c:axId val="52274688"/>
      </c:lineChart>
      <c:dateAx>
        <c:axId val="52260224"/>
        <c:scaling>
          <c:orientation val="minMax"/>
        </c:scaling>
        <c:delete val="1"/>
        <c:axPos val="b"/>
        <c:numFmt formatCode="ge" sourceLinked="1"/>
        <c:majorTickMark val="none"/>
        <c:minorTickMark val="none"/>
        <c:tickLblPos val="none"/>
        <c:crossAx val="52274688"/>
        <c:crosses val="autoZero"/>
        <c:auto val="1"/>
        <c:lblOffset val="100"/>
        <c:baseTimeUnit val="years"/>
      </c:dateAx>
      <c:valAx>
        <c:axId val="5227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26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53427200"/>
        <c:axId val="5342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c:v>
                </c:pt>
                <c:pt idx="1">
                  <c:v>95.31</c:v>
                </c:pt>
                <c:pt idx="2">
                  <c:v>95.3</c:v>
                </c:pt>
                <c:pt idx="3">
                  <c:v>95.8</c:v>
                </c:pt>
                <c:pt idx="4">
                  <c:v>94.81</c:v>
                </c:pt>
              </c:numCache>
            </c:numRef>
          </c:val>
          <c:smooth val="0"/>
        </c:ser>
        <c:dLbls>
          <c:showLegendKey val="0"/>
          <c:showVal val="0"/>
          <c:showCatName val="0"/>
          <c:showSerName val="0"/>
          <c:showPercent val="0"/>
          <c:showBubbleSize val="0"/>
        </c:dLbls>
        <c:marker val="1"/>
        <c:smooth val="0"/>
        <c:axId val="53427200"/>
        <c:axId val="53429376"/>
      </c:lineChart>
      <c:dateAx>
        <c:axId val="53427200"/>
        <c:scaling>
          <c:orientation val="minMax"/>
        </c:scaling>
        <c:delete val="1"/>
        <c:axPos val="b"/>
        <c:numFmt formatCode="ge" sourceLinked="1"/>
        <c:majorTickMark val="none"/>
        <c:minorTickMark val="none"/>
        <c:tickLblPos val="none"/>
        <c:crossAx val="53429376"/>
        <c:crosses val="autoZero"/>
        <c:auto val="1"/>
        <c:lblOffset val="100"/>
        <c:baseTimeUnit val="years"/>
      </c:dateAx>
      <c:valAx>
        <c:axId val="5342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42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75.459999999999994</c:v>
                </c:pt>
                <c:pt idx="1">
                  <c:v>72.33</c:v>
                </c:pt>
                <c:pt idx="2">
                  <c:v>73.97</c:v>
                </c:pt>
                <c:pt idx="3">
                  <c:v>77.47</c:v>
                </c:pt>
                <c:pt idx="4">
                  <c:v>74.290000000000006</c:v>
                </c:pt>
              </c:numCache>
            </c:numRef>
          </c:val>
        </c:ser>
        <c:dLbls>
          <c:showLegendKey val="0"/>
          <c:showVal val="0"/>
          <c:showCatName val="0"/>
          <c:showSerName val="0"/>
          <c:showPercent val="0"/>
          <c:showBubbleSize val="0"/>
        </c:dLbls>
        <c:gapWidth val="150"/>
        <c:axId val="50596480"/>
        <c:axId val="5060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596480"/>
        <c:axId val="50606848"/>
      </c:lineChart>
      <c:dateAx>
        <c:axId val="50596480"/>
        <c:scaling>
          <c:orientation val="minMax"/>
        </c:scaling>
        <c:delete val="1"/>
        <c:axPos val="b"/>
        <c:numFmt formatCode="ge" sourceLinked="1"/>
        <c:majorTickMark val="none"/>
        <c:minorTickMark val="none"/>
        <c:tickLblPos val="none"/>
        <c:crossAx val="50606848"/>
        <c:crosses val="autoZero"/>
        <c:auto val="1"/>
        <c:lblOffset val="100"/>
        <c:baseTimeUnit val="years"/>
      </c:dateAx>
      <c:valAx>
        <c:axId val="5060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9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628864"/>
        <c:axId val="5063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628864"/>
        <c:axId val="50631040"/>
      </c:lineChart>
      <c:dateAx>
        <c:axId val="50628864"/>
        <c:scaling>
          <c:orientation val="minMax"/>
        </c:scaling>
        <c:delete val="1"/>
        <c:axPos val="b"/>
        <c:numFmt formatCode="ge" sourceLinked="1"/>
        <c:majorTickMark val="none"/>
        <c:minorTickMark val="none"/>
        <c:tickLblPos val="none"/>
        <c:crossAx val="50631040"/>
        <c:crosses val="autoZero"/>
        <c:auto val="1"/>
        <c:lblOffset val="100"/>
        <c:baseTimeUnit val="years"/>
      </c:dateAx>
      <c:valAx>
        <c:axId val="5063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2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981696"/>
        <c:axId val="5198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981696"/>
        <c:axId val="51987968"/>
      </c:lineChart>
      <c:dateAx>
        <c:axId val="51981696"/>
        <c:scaling>
          <c:orientation val="minMax"/>
        </c:scaling>
        <c:delete val="1"/>
        <c:axPos val="b"/>
        <c:numFmt formatCode="ge" sourceLinked="1"/>
        <c:majorTickMark val="none"/>
        <c:minorTickMark val="none"/>
        <c:tickLblPos val="none"/>
        <c:crossAx val="51987968"/>
        <c:crosses val="autoZero"/>
        <c:auto val="1"/>
        <c:lblOffset val="100"/>
        <c:baseTimeUnit val="years"/>
      </c:dateAx>
      <c:valAx>
        <c:axId val="5198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8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023296"/>
        <c:axId val="5202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023296"/>
        <c:axId val="52025216"/>
      </c:lineChart>
      <c:dateAx>
        <c:axId val="52023296"/>
        <c:scaling>
          <c:orientation val="minMax"/>
        </c:scaling>
        <c:delete val="1"/>
        <c:axPos val="b"/>
        <c:numFmt formatCode="ge" sourceLinked="1"/>
        <c:majorTickMark val="none"/>
        <c:minorTickMark val="none"/>
        <c:tickLblPos val="none"/>
        <c:crossAx val="52025216"/>
        <c:crosses val="autoZero"/>
        <c:auto val="1"/>
        <c:lblOffset val="100"/>
        <c:baseTimeUnit val="years"/>
      </c:dateAx>
      <c:valAx>
        <c:axId val="5202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02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047232"/>
        <c:axId val="5208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047232"/>
        <c:axId val="52086272"/>
      </c:lineChart>
      <c:dateAx>
        <c:axId val="52047232"/>
        <c:scaling>
          <c:orientation val="minMax"/>
        </c:scaling>
        <c:delete val="1"/>
        <c:axPos val="b"/>
        <c:numFmt formatCode="ge" sourceLinked="1"/>
        <c:majorTickMark val="none"/>
        <c:minorTickMark val="none"/>
        <c:tickLblPos val="none"/>
        <c:crossAx val="52086272"/>
        <c:crosses val="autoZero"/>
        <c:auto val="1"/>
        <c:lblOffset val="100"/>
        <c:baseTimeUnit val="years"/>
      </c:dateAx>
      <c:valAx>
        <c:axId val="5208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04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2100096"/>
        <c:axId val="5216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383.32</c:v>
                </c:pt>
                <c:pt idx="1">
                  <c:v>195.18</c:v>
                </c:pt>
                <c:pt idx="2">
                  <c:v>183.02</c:v>
                </c:pt>
                <c:pt idx="3">
                  <c:v>163.30000000000001</c:v>
                </c:pt>
                <c:pt idx="4">
                  <c:v>332.28</c:v>
                </c:pt>
              </c:numCache>
            </c:numRef>
          </c:val>
          <c:smooth val="0"/>
        </c:ser>
        <c:dLbls>
          <c:showLegendKey val="0"/>
          <c:showVal val="0"/>
          <c:showCatName val="0"/>
          <c:showSerName val="0"/>
          <c:showPercent val="0"/>
          <c:showBubbleSize val="0"/>
        </c:dLbls>
        <c:marker val="1"/>
        <c:smooth val="0"/>
        <c:axId val="52100096"/>
        <c:axId val="52167808"/>
      </c:lineChart>
      <c:dateAx>
        <c:axId val="52100096"/>
        <c:scaling>
          <c:orientation val="minMax"/>
        </c:scaling>
        <c:delete val="1"/>
        <c:axPos val="b"/>
        <c:numFmt formatCode="ge" sourceLinked="1"/>
        <c:majorTickMark val="none"/>
        <c:minorTickMark val="none"/>
        <c:tickLblPos val="none"/>
        <c:crossAx val="52167808"/>
        <c:crosses val="autoZero"/>
        <c:auto val="1"/>
        <c:lblOffset val="100"/>
        <c:baseTimeUnit val="years"/>
      </c:dateAx>
      <c:valAx>
        <c:axId val="5216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0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118.63</c:v>
                </c:pt>
                <c:pt idx="1">
                  <c:v>119.89</c:v>
                </c:pt>
                <c:pt idx="2">
                  <c:v>90.98</c:v>
                </c:pt>
                <c:pt idx="3">
                  <c:v>63.58</c:v>
                </c:pt>
                <c:pt idx="4">
                  <c:v>67.28</c:v>
                </c:pt>
              </c:numCache>
            </c:numRef>
          </c:val>
        </c:ser>
        <c:dLbls>
          <c:showLegendKey val="0"/>
          <c:showVal val="0"/>
          <c:showCatName val="0"/>
          <c:showSerName val="0"/>
          <c:showPercent val="0"/>
          <c:showBubbleSize val="0"/>
        </c:dLbls>
        <c:gapWidth val="150"/>
        <c:axId val="52208768"/>
        <c:axId val="5221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53.23</c:v>
                </c:pt>
                <c:pt idx="1">
                  <c:v>43.42</c:v>
                </c:pt>
                <c:pt idx="2">
                  <c:v>41.25</c:v>
                </c:pt>
                <c:pt idx="3">
                  <c:v>39.99</c:v>
                </c:pt>
                <c:pt idx="4">
                  <c:v>35.83</c:v>
                </c:pt>
              </c:numCache>
            </c:numRef>
          </c:val>
          <c:smooth val="0"/>
        </c:ser>
        <c:dLbls>
          <c:showLegendKey val="0"/>
          <c:showVal val="0"/>
          <c:showCatName val="0"/>
          <c:showSerName val="0"/>
          <c:showPercent val="0"/>
          <c:showBubbleSize val="0"/>
        </c:dLbls>
        <c:marker val="1"/>
        <c:smooth val="0"/>
        <c:axId val="52208768"/>
        <c:axId val="52210688"/>
      </c:lineChart>
      <c:dateAx>
        <c:axId val="52208768"/>
        <c:scaling>
          <c:orientation val="minMax"/>
        </c:scaling>
        <c:delete val="1"/>
        <c:axPos val="b"/>
        <c:numFmt formatCode="ge" sourceLinked="1"/>
        <c:majorTickMark val="none"/>
        <c:minorTickMark val="none"/>
        <c:tickLblPos val="none"/>
        <c:crossAx val="52210688"/>
        <c:crosses val="autoZero"/>
        <c:auto val="1"/>
        <c:lblOffset val="100"/>
        <c:baseTimeUnit val="years"/>
      </c:dateAx>
      <c:valAx>
        <c:axId val="5221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20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170.24</c:v>
                </c:pt>
                <c:pt idx="1">
                  <c:v>149.07</c:v>
                </c:pt>
                <c:pt idx="2">
                  <c:v>191.52</c:v>
                </c:pt>
                <c:pt idx="3">
                  <c:v>267.02999999999997</c:v>
                </c:pt>
                <c:pt idx="4">
                  <c:v>229.85</c:v>
                </c:pt>
              </c:numCache>
            </c:numRef>
          </c:val>
        </c:ser>
        <c:dLbls>
          <c:showLegendKey val="0"/>
          <c:showVal val="0"/>
          <c:showCatName val="0"/>
          <c:showSerName val="0"/>
          <c:showPercent val="0"/>
          <c:showBubbleSize val="0"/>
        </c:dLbls>
        <c:gapWidth val="150"/>
        <c:axId val="52240384"/>
        <c:axId val="5224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334.73</c:v>
                </c:pt>
                <c:pt idx="1">
                  <c:v>442.13</c:v>
                </c:pt>
                <c:pt idx="2">
                  <c:v>457.42</c:v>
                </c:pt>
                <c:pt idx="3">
                  <c:v>477.5</c:v>
                </c:pt>
                <c:pt idx="4">
                  <c:v>528.37</c:v>
                </c:pt>
              </c:numCache>
            </c:numRef>
          </c:val>
          <c:smooth val="0"/>
        </c:ser>
        <c:dLbls>
          <c:showLegendKey val="0"/>
          <c:showVal val="0"/>
          <c:showCatName val="0"/>
          <c:showSerName val="0"/>
          <c:showPercent val="0"/>
          <c:showBubbleSize val="0"/>
        </c:dLbls>
        <c:marker val="1"/>
        <c:smooth val="0"/>
        <c:axId val="52240384"/>
        <c:axId val="52242304"/>
      </c:lineChart>
      <c:dateAx>
        <c:axId val="52240384"/>
        <c:scaling>
          <c:orientation val="minMax"/>
        </c:scaling>
        <c:delete val="1"/>
        <c:axPos val="b"/>
        <c:numFmt formatCode="ge" sourceLinked="1"/>
        <c:majorTickMark val="none"/>
        <c:minorTickMark val="none"/>
        <c:tickLblPos val="none"/>
        <c:crossAx val="52242304"/>
        <c:crosses val="autoZero"/>
        <c:auto val="1"/>
        <c:lblOffset val="100"/>
        <c:baseTimeUnit val="years"/>
      </c:dateAx>
      <c:valAx>
        <c:axId val="5224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24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【332.28】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【27.46】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【528.37】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【35.83】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election activeCell="CF31" sqref="CF3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和歌山県　有田川町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簡易排水</v>
      </c>
      <c r="Q8" s="46"/>
      <c r="R8" s="46"/>
      <c r="S8" s="46"/>
      <c r="T8" s="46"/>
      <c r="U8" s="46"/>
      <c r="V8" s="46"/>
      <c r="W8" s="46" t="str">
        <f>データ!L6</f>
        <v>J2</v>
      </c>
      <c r="X8" s="46"/>
      <c r="Y8" s="46"/>
      <c r="Z8" s="46"/>
      <c r="AA8" s="46"/>
      <c r="AB8" s="46"/>
      <c r="AC8" s="46"/>
      <c r="AD8" s="3"/>
      <c r="AE8" s="3"/>
      <c r="AF8" s="3"/>
      <c r="AG8" s="3"/>
      <c r="AH8" s="3"/>
      <c r="AI8" s="3"/>
      <c r="AJ8" s="3"/>
      <c r="AK8" s="3"/>
      <c r="AL8" s="47">
        <f>データ!R6</f>
        <v>27286</v>
      </c>
      <c r="AM8" s="47"/>
      <c r="AN8" s="47"/>
      <c r="AO8" s="47"/>
      <c r="AP8" s="47"/>
      <c r="AQ8" s="47"/>
      <c r="AR8" s="47"/>
      <c r="AS8" s="47"/>
      <c r="AT8" s="43">
        <f>データ!S6</f>
        <v>351.84</v>
      </c>
      <c r="AU8" s="43"/>
      <c r="AV8" s="43"/>
      <c r="AW8" s="43"/>
      <c r="AX8" s="43"/>
      <c r="AY8" s="43"/>
      <c r="AZ8" s="43"/>
      <c r="BA8" s="43"/>
      <c r="BB8" s="43">
        <f>データ!T6</f>
        <v>77.55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0.19</v>
      </c>
      <c r="Q10" s="43"/>
      <c r="R10" s="43"/>
      <c r="S10" s="43"/>
      <c r="T10" s="43"/>
      <c r="U10" s="43"/>
      <c r="V10" s="43"/>
      <c r="W10" s="43">
        <f>データ!P6</f>
        <v>100</v>
      </c>
      <c r="X10" s="43"/>
      <c r="Y10" s="43"/>
      <c r="Z10" s="43"/>
      <c r="AA10" s="43"/>
      <c r="AB10" s="43"/>
      <c r="AC10" s="43"/>
      <c r="AD10" s="47">
        <f>データ!Q6</f>
        <v>3465</v>
      </c>
      <c r="AE10" s="47"/>
      <c r="AF10" s="47"/>
      <c r="AG10" s="47"/>
      <c r="AH10" s="47"/>
      <c r="AI10" s="47"/>
      <c r="AJ10" s="47"/>
      <c r="AK10" s="2"/>
      <c r="AL10" s="47">
        <f>データ!U6</f>
        <v>53</v>
      </c>
      <c r="AM10" s="47"/>
      <c r="AN10" s="47"/>
      <c r="AO10" s="47"/>
      <c r="AP10" s="47"/>
      <c r="AQ10" s="47"/>
      <c r="AR10" s="47"/>
      <c r="AS10" s="47"/>
      <c r="AT10" s="43">
        <f>データ!V6</f>
        <v>0.05</v>
      </c>
      <c r="AU10" s="43"/>
      <c r="AV10" s="43"/>
      <c r="AW10" s="43"/>
      <c r="AX10" s="43"/>
      <c r="AY10" s="43"/>
      <c r="AZ10" s="43"/>
      <c r="BA10" s="43"/>
      <c r="BB10" s="43">
        <f>データ!W6</f>
        <v>1060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303666</v>
      </c>
      <c r="D6" s="31">
        <f t="shared" si="3"/>
        <v>47</v>
      </c>
      <c r="E6" s="31">
        <f t="shared" si="3"/>
        <v>17</v>
      </c>
      <c r="F6" s="31">
        <f t="shared" si="3"/>
        <v>8</v>
      </c>
      <c r="G6" s="31">
        <f t="shared" si="3"/>
        <v>0</v>
      </c>
      <c r="H6" s="31" t="str">
        <f t="shared" si="3"/>
        <v>和歌山県　有田川町</v>
      </c>
      <c r="I6" s="31" t="str">
        <f t="shared" si="3"/>
        <v>法非適用</v>
      </c>
      <c r="J6" s="31" t="str">
        <f t="shared" si="3"/>
        <v>下水道事業</v>
      </c>
      <c r="K6" s="31" t="str">
        <f t="shared" si="3"/>
        <v>簡易排水</v>
      </c>
      <c r="L6" s="31" t="str">
        <f t="shared" si="3"/>
        <v>J2</v>
      </c>
      <c r="M6" s="32" t="str">
        <f t="shared" si="3"/>
        <v>-</v>
      </c>
      <c r="N6" s="32" t="str">
        <f t="shared" si="3"/>
        <v>該当数値なし</v>
      </c>
      <c r="O6" s="32">
        <f t="shared" si="3"/>
        <v>0.19</v>
      </c>
      <c r="P6" s="32">
        <f t="shared" si="3"/>
        <v>100</v>
      </c>
      <c r="Q6" s="32">
        <f t="shared" si="3"/>
        <v>3465</v>
      </c>
      <c r="R6" s="32">
        <f t="shared" si="3"/>
        <v>27286</v>
      </c>
      <c r="S6" s="32">
        <f t="shared" si="3"/>
        <v>351.84</v>
      </c>
      <c r="T6" s="32">
        <f t="shared" si="3"/>
        <v>77.55</v>
      </c>
      <c r="U6" s="32">
        <f t="shared" si="3"/>
        <v>53</v>
      </c>
      <c r="V6" s="32">
        <f t="shared" si="3"/>
        <v>0.05</v>
      </c>
      <c r="W6" s="32">
        <f t="shared" si="3"/>
        <v>1060</v>
      </c>
      <c r="X6" s="33">
        <f>IF(X7="",NA(),X7)</f>
        <v>75.459999999999994</v>
      </c>
      <c r="Y6" s="33">
        <f t="shared" ref="Y6:AG6" si="4">IF(Y7="",NA(),Y7)</f>
        <v>72.33</v>
      </c>
      <c r="Z6" s="33">
        <f t="shared" si="4"/>
        <v>73.97</v>
      </c>
      <c r="AA6" s="33">
        <f t="shared" si="4"/>
        <v>77.47</v>
      </c>
      <c r="AB6" s="33">
        <f t="shared" si="4"/>
        <v>74.290000000000006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383.32</v>
      </c>
      <c r="BK6" s="33">
        <f t="shared" si="7"/>
        <v>195.18</v>
      </c>
      <c r="BL6" s="33">
        <f t="shared" si="7"/>
        <v>183.02</v>
      </c>
      <c r="BM6" s="33">
        <f t="shared" si="7"/>
        <v>163.30000000000001</v>
      </c>
      <c r="BN6" s="33">
        <f t="shared" si="7"/>
        <v>332.28</v>
      </c>
      <c r="BO6" s="32" t="str">
        <f>IF(BO7="","",IF(BO7="-","【-】","【"&amp;SUBSTITUTE(TEXT(BO7,"#,##0.00"),"-","△")&amp;"】"))</f>
        <v>【332.28】</v>
      </c>
      <c r="BP6" s="33">
        <f>IF(BP7="",NA(),BP7)</f>
        <v>118.63</v>
      </c>
      <c r="BQ6" s="33">
        <f t="shared" ref="BQ6:BY6" si="8">IF(BQ7="",NA(),BQ7)</f>
        <v>119.89</v>
      </c>
      <c r="BR6" s="33">
        <f t="shared" si="8"/>
        <v>90.98</v>
      </c>
      <c r="BS6" s="33">
        <f t="shared" si="8"/>
        <v>63.58</v>
      </c>
      <c r="BT6" s="33">
        <f t="shared" si="8"/>
        <v>67.28</v>
      </c>
      <c r="BU6" s="33">
        <f t="shared" si="8"/>
        <v>53.23</v>
      </c>
      <c r="BV6" s="33">
        <f t="shared" si="8"/>
        <v>43.42</v>
      </c>
      <c r="BW6" s="33">
        <f t="shared" si="8"/>
        <v>41.25</v>
      </c>
      <c r="BX6" s="33">
        <f t="shared" si="8"/>
        <v>39.99</v>
      </c>
      <c r="BY6" s="33">
        <f t="shared" si="8"/>
        <v>35.83</v>
      </c>
      <c r="BZ6" s="32" t="str">
        <f>IF(BZ7="","",IF(BZ7="-","【-】","【"&amp;SUBSTITUTE(TEXT(BZ7,"#,##0.00"),"-","△")&amp;"】"))</f>
        <v>【35.83】</v>
      </c>
      <c r="CA6" s="33">
        <f>IF(CA7="",NA(),CA7)</f>
        <v>170.24</v>
      </c>
      <c r="CB6" s="33">
        <f t="shared" ref="CB6:CJ6" si="9">IF(CB7="",NA(),CB7)</f>
        <v>149.07</v>
      </c>
      <c r="CC6" s="33">
        <f t="shared" si="9"/>
        <v>191.52</v>
      </c>
      <c r="CD6" s="33">
        <f t="shared" si="9"/>
        <v>267.02999999999997</v>
      </c>
      <c r="CE6" s="33">
        <f t="shared" si="9"/>
        <v>229.85</v>
      </c>
      <c r="CF6" s="33">
        <f t="shared" si="9"/>
        <v>334.73</v>
      </c>
      <c r="CG6" s="33">
        <f t="shared" si="9"/>
        <v>442.13</v>
      </c>
      <c r="CH6" s="33">
        <f t="shared" si="9"/>
        <v>457.42</v>
      </c>
      <c r="CI6" s="33">
        <f t="shared" si="9"/>
        <v>477.5</v>
      </c>
      <c r="CJ6" s="33">
        <f t="shared" si="9"/>
        <v>528.37</v>
      </c>
      <c r="CK6" s="32" t="str">
        <f>IF(CK7="","",IF(CK7="-","【-】","【"&amp;SUBSTITUTE(TEXT(CK7,"#,##0.00"),"-","△")&amp;"】"))</f>
        <v>【528.37】</v>
      </c>
      <c r="CL6" s="33">
        <f>IF(CL7="",NA(),CL7)</f>
        <v>70.83</v>
      </c>
      <c r="CM6" s="33">
        <f t="shared" ref="CM6:CU6" si="10">IF(CM7="",NA(),CM7)</f>
        <v>70.83</v>
      </c>
      <c r="CN6" s="33">
        <f t="shared" si="10"/>
        <v>62.5</v>
      </c>
      <c r="CO6" s="33">
        <f t="shared" si="10"/>
        <v>58.33</v>
      </c>
      <c r="CP6" s="33">
        <f t="shared" si="10"/>
        <v>58.33</v>
      </c>
      <c r="CQ6" s="33">
        <f t="shared" si="10"/>
        <v>46.9</v>
      </c>
      <c r="CR6" s="33">
        <f t="shared" si="10"/>
        <v>28.09</v>
      </c>
      <c r="CS6" s="33">
        <f t="shared" si="10"/>
        <v>28.6</v>
      </c>
      <c r="CT6" s="33">
        <f t="shared" si="10"/>
        <v>28.81</v>
      </c>
      <c r="CU6" s="33">
        <f t="shared" si="10"/>
        <v>27.46</v>
      </c>
      <c r="CV6" s="32" t="str">
        <f>IF(CV7="","",IF(CV7="-","【-】","【"&amp;SUBSTITUTE(TEXT(CV7,"#,##0.00"),"-","△")&amp;"】"))</f>
        <v>【27.46】</v>
      </c>
      <c r="CW6" s="33">
        <f>IF(CW7="",NA(),CW7)</f>
        <v>100</v>
      </c>
      <c r="CX6" s="33">
        <f t="shared" ref="CX6:DF6" si="11">IF(CX7="",NA(),CX7)</f>
        <v>100</v>
      </c>
      <c r="CY6" s="33">
        <f t="shared" si="11"/>
        <v>100</v>
      </c>
      <c r="CZ6" s="33">
        <f t="shared" si="11"/>
        <v>100</v>
      </c>
      <c r="DA6" s="33">
        <f t="shared" si="11"/>
        <v>100</v>
      </c>
      <c r="DB6" s="33">
        <f t="shared" si="11"/>
        <v>89.7</v>
      </c>
      <c r="DC6" s="33">
        <f t="shared" si="11"/>
        <v>95.31</v>
      </c>
      <c r="DD6" s="33">
        <f t="shared" si="11"/>
        <v>95.3</v>
      </c>
      <c r="DE6" s="33">
        <f t="shared" si="11"/>
        <v>95.8</v>
      </c>
      <c r="DF6" s="33">
        <f t="shared" si="11"/>
        <v>94.81</v>
      </c>
      <c r="DG6" s="32" t="str">
        <f>IF(DG7="","",IF(DG7="-","【-】","【"&amp;SUBSTITUTE(TEXT(DG7,"#,##0.00"),"-","△")&amp;"】"))</f>
        <v>【94.81】</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【0.00】</v>
      </c>
    </row>
    <row r="7" spans="1:144" s="34" customFormat="1">
      <c r="A7" s="26"/>
      <c r="B7" s="35">
        <v>2015</v>
      </c>
      <c r="C7" s="35">
        <v>303666</v>
      </c>
      <c r="D7" s="35">
        <v>47</v>
      </c>
      <c r="E7" s="35">
        <v>17</v>
      </c>
      <c r="F7" s="35">
        <v>8</v>
      </c>
      <c r="G7" s="35">
        <v>0</v>
      </c>
      <c r="H7" s="35" t="s">
        <v>96</v>
      </c>
      <c r="I7" s="35" t="s">
        <v>97</v>
      </c>
      <c r="J7" s="35" t="s">
        <v>98</v>
      </c>
      <c r="K7" s="35" t="s">
        <v>99</v>
      </c>
      <c r="L7" s="35" t="s">
        <v>100</v>
      </c>
      <c r="M7" s="36" t="s">
        <v>101</v>
      </c>
      <c r="N7" s="36" t="s">
        <v>102</v>
      </c>
      <c r="O7" s="36">
        <v>0.19</v>
      </c>
      <c r="P7" s="36">
        <v>100</v>
      </c>
      <c r="Q7" s="36">
        <v>3465</v>
      </c>
      <c r="R7" s="36">
        <v>27286</v>
      </c>
      <c r="S7" s="36">
        <v>351.84</v>
      </c>
      <c r="T7" s="36">
        <v>77.55</v>
      </c>
      <c r="U7" s="36">
        <v>53</v>
      </c>
      <c r="V7" s="36">
        <v>0.05</v>
      </c>
      <c r="W7" s="36">
        <v>1060</v>
      </c>
      <c r="X7" s="36">
        <v>75.459999999999994</v>
      </c>
      <c r="Y7" s="36">
        <v>72.33</v>
      </c>
      <c r="Z7" s="36">
        <v>73.97</v>
      </c>
      <c r="AA7" s="36">
        <v>77.47</v>
      </c>
      <c r="AB7" s="36">
        <v>74.290000000000006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383.32</v>
      </c>
      <c r="BK7" s="36">
        <v>195.18</v>
      </c>
      <c r="BL7" s="36">
        <v>183.02</v>
      </c>
      <c r="BM7" s="36">
        <v>163.30000000000001</v>
      </c>
      <c r="BN7" s="36">
        <v>332.28</v>
      </c>
      <c r="BO7" s="36">
        <v>332.28</v>
      </c>
      <c r="BP7" s="36">
        <v>118.63</v>
      </c>
      <c r="BQ7" s="36">
        <v>119.89</v>
      </c>
      <c r="BR7" s="36">
        <v>90.98</v>
      </c>
      <c r="BS7" s="36">
        <v>63.58</v>
      </c>
      <c r="BT7" s="36">
        <v>67.28</v>
      </c>
      <c r="BU7" s="36">
        <v>53.23</v>
      </c>
      <c r="BV7" s="36">
        <v>43.42</v>
      </c>
      <c r="BW7" s="36">
        <v>41.25</v>
      </c>
      <c r="BX7" s="36">
        <v>39.99</v>
      </c>
      <c r="BY7" s="36">
        <v>35.83</v>
      </c>
      <c r="BZ7" s="36">
        <v>35.83</v>
      </c>
      <c r="CA7" s="36">
        <v>170.24</v>
      </c>
      <c r="CB7" s="36">
        <v>149.07</v>
      </c>
      <c r="CC7" s="36">
        <v>191.52</v>
      </c>
      <c r="CD7" s="36">
        <v>267.02999999999997</v>
      </c>
      <c r="CE7" s="36">
        <v>229.85</v>
      </c>
      <c r="CF7" s="36">
        <v>334.73</v>
      </c>
      <c r="CG7" s="36">
        <v>442.13</v>
      </c>
      <c r="CH7" s="36">
        <v>457.42</v>
      </c>
      <c r="CI7" s="36">
        <v>477.5</v>
      </c>
      <c r="CJ7" s="36">
        <v>528.37</v>
      </c>
      <c r="CK7" s="36">
        <v>528.37</v>
      </c>
      <c r="CL7" s="36">
        <v>70.83</v>
      </c>
      <c r="CM7" s="36">
        <v>70.83</v>
      </c>
      <c r="CN7" s="36">
        <v>62.5</v>
      </c>
      <c r="CO7" s="36">
        <v>58.33</v>
      </c>
      <c r="CP7" s="36">
        <v>58.33</v>
      </c>
      <c r="CQ7" s="36">
        <v>46.9</v>
      </c>
      <c r="CR7" s="36">
        <v>28.09</v>
      </c>
      <c r="CS7" s="36">
        <v>28.6</v>
      </c>
      <c r="CT7" s="36">
        <v>28.81</v>
      </c>
      <c r="CU7" s="36">
        <v>27.46</v>
      </c>
      <c r="CV7" s="36">
        <v>27.46</v>
      </c>
      <c r="CW7" s="36">
        <v>100</v>
      </c>
      <c r="CX7" s="36">
        <v>100</v>
      </c>
      <c r="CY7" s="36">
        <v>100</v>
      </c>
      <c r="CZ7" s="36">
        <v>100</v>
      </c>
      <c r="DA7" s="36">
        <v>100</v>
      </c>
      <c r="DB7" s="36">
        <v>89.7</v>
      </c>
      <c r="DC7" s="36">
        <v>95.31</v>
      </c>
      <c r="DD7" s="36">
        <v>95.3</v>
      </c>
      <c r="DE7" s="36">
        <v>95.8</v>
      </c>
      <c r="DF7" s="36">
        <v>94.81</v>
      </c>
      <c r="DG7" s="36">
        <v>94.81</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2017-02-22T00:12:09Z</cp:lastPrinted>
  <dcterms:created xsi:type="dcterms:W3CDTF">2017-02-08T03:20:08Z</dcterms:created>
  <dcterms:modified xsi:type="dcterms:W3CDTF">2017-02-22T00:12:29Z</dcterms:modified>
</cp:coreProperties>
</file>