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Z10" i="4" s="1"/>
  <c r="O6" i="5"/>
  <c r="N6" i="5"/>
  <c r="M6" i="5"/>
  <c r="B10" i="4" s="1"/>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Q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<sst xmlns="http://schemas.openxmlformats.org/spreadsheetml/2006/main" count="218" uniqueCount="108">
  <si>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</si>
  <si>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</si>
  <si>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</si>
  <si>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</si>
  <si>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</si>
  <si>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</si>
  <si>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</si>
  <si>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</si>
  <si>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</si>
  <si>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</si>
  <si>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</si>
  <si>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</si>
  <si>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</si>
  <si>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</si>
  <si>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</si>
  <si>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</si>
  <si>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</si>
  <si>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</si>
  <si>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</si>
  <si>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</si>
  <si>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</si>
  <si>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</si>
  <si>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</si>
  <si>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</si>
  <si>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</si>
  <si>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</si>
  <si>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</si>
  <si>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</si>
  <si>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</si>
  <si>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</si>
  <si>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</si>
  <si>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</si>
  <si>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</si>
  <si>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</si>
  <si>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</si>
  <si>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</si>
  <si>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</si>
  <si>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</si>
  <si>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</si>
  <si>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</si>
  <si>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</si>
  <si>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</si>
  <si>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</si>
  <si>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</si>
  <si>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</si>
  <si>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</si>
  <si>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</si>
  <si>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</si>
  <si>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</si>
  <si>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</si>
  <si>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</si>
  <si>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</si>
  <si>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</si>
  <si>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</si>
  <si>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</si>
  <si>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</si>
  <si>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</si>
  <si>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</si>
  <si>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</si>
  <si>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</si>
  <si>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</si>
  <si>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</si>
  <si>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</si>
  <si>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</si>
  <si>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</si>
  <si>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</si>
  <si>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</si>
  <si>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</si>
  <si>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</si>
  <si>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</si>
  <si>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</si>
  <si>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</si>
  <si>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</si>
  <si>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</si>
  <si>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</si>
  <si>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</si>
  <si>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</si>
  <si>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</si>
  <si>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</si>
  <si>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</si>
  <si>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</si>
  <si>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</si>
  <si>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</si>
  <si>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</si>
  <si>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</si>
  <si>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</si>
  <si>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</si>
  <si>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</si>
  <si>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</si>
  <si>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</si>
  <si>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</si>
  <si>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</si>
  <si>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</si>
  <si>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</si>
  <si>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</si>
  <si>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</si>
  <si>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</si>
  <si>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</si>
  <si>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</si>
  <si>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</si>
  <si>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</si>
  <si>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</si>
  <si>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</si>
  <si>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</si>
  <si>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</si>
  <si>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管路更新率は当該年度に更新した管路延長の割合を表しているが、過去5ヶ年を見ると類似団体よりも低い値となっている。平成26年度は国道改良工事等による布設替工事を行なったため更新率は上昇した。</t>
    <rPh sb="1" eb="3">
      <t>カンロ</t>
    </rPh>
    <rPh sb="3" eb="5">
      <t>コウシン</t>
    </rPh>
    <rPh sb="5" eb="6">
      <t>リツ</t>
    </rPh>
    <rPh sb="7" eb="9">
      <t>トウガイ</t>
    </rPh>
    <rPh sb="9" eb="11">
      <t>ネンド</t>
    </rPh>
    <rPh sb="12" eb="14">
      <t>コウシン</t>
    </rPh>
    <rPh sb="16" eb="18">
      <t>カンロ</t>
    </rPh>
    <rPh sb="18" eb="20">
      <t>エンチョウ</t>
    </rPh>
    <rPh sb="21" eb="23">
      <t>ワリアイ</t>
    </rPh>
    <rPh sb="24" eb="25">
      <t>アラワ</t>
    </rPh>
    <rPh sb="31" eb="33">
      <t>カコ</t>
    </rPh>
    <rPh sb="35" eb="36">
      <t>ネン</t>
    </rPh>
    <rPh sb="37" eb="38">
      <t>ミ</t>
    </rPh>
    <rPh sb="40" eb="42">
      <t>ルイジ</t>
    </rPh>
    <rPh sb="42" eb="44">
      <t>ダンタイ</t>
    </rPh>
    <rPh sb="47" eb="48">
      <t>ヒク</t>
    </rPh>
    <rPh sb="49" eb="50">
      <t>アタイ</t>
    </rPh>
    <rPh sb="57" eb="59">
      <t>ヘイセイ</t>
    </rPh>
    <rPh sb="61" eb="63">
      <t>ネンド</t>
    </rPh>
    <rPh sb="64" eb="66">
      <t>コクドウ</t>
    </rPh>
    <rPh sb="66" eb="68">
      <t>カイリョウ</t>
    </rPh>
    <rPh sb="68" eb="70">
      <t>コウジ</t>
    </rPh>
    <rPh sb="70" eb="71">
      <t>トウ</t>
    </rPh>
    <rPh sb="74" eb="76">
      <t>フセツ</t>
    </rPh>
    <rPh sb="76" eb="77">
      <t>カ</t>
    </rPh>
    <rPh sb="77" eb="79">
      <t>コウジ</t>
    </rPh>
    <rPh sb="80" eb="81">
      <t>オコ</t>
    </rPh>
    <rPh sb="86" eb="88">
      <t>コウシン</t>
    </rPh>
    <rPh sb="88" eb="89">
      <t>リツ</t>
    </rPh>
    <rPh sb="90" eb="92">
      <t>ジョウショウ</t>
    </rPh>
    <phoneticPr fontId="4"/>
  </si>
  <si>
    <t>　本町の簡易水道事業は将来も給水人口や給水量が減少傾向であることから、給水収益も減少傾向で推移することが予想される。また、今後の水道事業は、老朽化した基幹施設や管路の更新等の収益に結びつかない投資が増加することから、これらの事業が経営を圧迫する可能性が考えられる。多くの事業から、どの事業を実施することが効果的か、そして経費の削減等を十分に検討し、水道料金等の収入と建設工事等のバランスを取りながら健全経営に努めていくことが重要となる。</t>
    <rPh sb="70" eb="73">
      <t>ロウキュウカ</t>
    </rPh>
    <phoneticPr fontId="4"/>
  </si>
  <si>
    <t>　収益的収支比率は例年数値が下がってきている。平成26年度においては類似団体よりも下回った。近年給水人口や有収水量が減少傾向であること、企業債償還が増加したことなどが要因となっている。
　企業債残高対給水収益比率は近年横ばいで推移しているが類似団体と比較すると企業債が給水収益に占める割合が大きい。
　料金回収率は100％を下回っており、これは給水収益の減少と企業債発行により給水原価が上がり、供給単価を上回っており、また一般会計からの繰入金によって収支不足を補てんしているためである。
　給水原価は有収水量1m3あたりに係る費用を示すものであるが近年は有収水量の減少や企業債償還金等の増加に伴い上昇傾向にある。類似団体と比較しても高い水準で推移している。
　施設利用率は比率が高ければ効率的に運営されているとされるが平成25年度までは類似団体とほぼ同じ水準で推移していたが平成26年度は低い水準となった。これは前年よりも年間総配水量が少なかったことが要因となっている。
　有収率は漏水調査等原因を追究し修繕したことや布設替等の管路更新を行なったことにより向上している。　</t>
    <rPh sb="1" eb="4">
      <t>シュウエキテキ</t>
    </rPh>
    <rPh sb="4" eb="6">
      <t>シュウシ</t>
    </rPh>
    <rPh sb="6" eb="8">
      <t>ヒリツ</t>
    </rPh>
    <rPh sb="9" eb="11">
      <t>レイネン</t>
    </rPh>
    <rPh sb="11" eb="13">
      <t>スウチ</t>
    </rPh>
    <rPh sb="14" eb="15">
      <t>サ</t>
    </rPh>
    <rPh sb="23" eb="25">
      <t>ヘイセイ</t>
    </rPh>
    <rPh sb="27" eb="29">
      <t>ネンド</t>
    </rPh>
    <rPh sb="34" eb="36">
      <t>ルイジ</t>
    </rPh>
    <rPh sb="36" eb="38">
      <t>ダンタイ</t>
    </rPh>
    <rPh sb="41" eb="42">
      <t>シタ</t>
    </rPh>
    <rPh sb="46" eb="48">
      <t>キンネン</t>
    </rPh>
    <rPh sb="48" eb="50">
      <t>キュウスイ</t>
    </rPh>
    <rPh sb="53" eb="55">
      <t>ユウシュウ</t>
    </rPh>
    <rPh sb="56" eb="57">
      <t>リョウ</t>
    </rPh>
    <rPh sb="58" eb="60">
      <t>ゲンショウ</t>
    </rPh>
    <rPh sb="60" eb="62">
      <t>ケイコウ</t>
    </rPh>
    <rPh sb="68" eb="70">
      <t>キギョウ</t>
    </rPh>
    <rPh sb="70" eb="71">
      <t>サイ</t>
    </rPh>
    <rPh sb="71" eb="73">
      <t>ショウカン</t>
    </rPh>
    <rPh sb="74" eb="76">
      <t>ゾウカ</t>
    </rPh>
    <rPh sb="83" eb="85">
      <t>ヨウイン</t>
    </rPh>
    <rPh sb="94" eb="96">
      <t>キギョウ</t>
    </rPh>
    <rPh sb="96" eb="97">
      <t>サイ</t>
    </rPh>
    <rPh sb="97" eb="99">
      <t>ザンダカ</t>
    </rPh>
    <rPh sb="99" eb="100">
      <t>タイ</t>
    </rPh>
    <rPh sb="100" eb="102">
      <t>キュウスイ</t>
    </rPh>
    <rPh sb="102" eb="104">
      <t>シュウエキ</t>
    </rPh>
    <rPh sb="104" eb="106">
      <t>ヒリツ</t>
    </rPh>
    <rPh sb="107" eb="109">
      <t>キンネン</t>
    </rPh>
    <rPh sb="109" eb="110">
      <t>ヨコ</t>
    </rPh>
    <rPh sb="113" eb="115">
      <t>スイイ</t>
    </rPh>
    <rPh sb="120" eb="122">
      <t>ルイジ</t>
    </rPh>
    <rPh sb="122" eb="124">
      <t>ダンタイ</t>
    </rPh>
    <rPh sb="125" eb="127">
      <t>ヒカク</t>
    </rPh>
    <rPh sb="130" eb="132">
      <t>キギョウ</t>
    </rPh>
    <rPh sb="132" eb="133">
      <t>サイ</t>
    </rPh>
    <rPh sb="134" eb="136">
      <t>キュウスイ</t>
    </rPh>
    <rPh sb="136" eb="138">
      <t>シュウエキ</t>
    </rPh>
    <rPh sb="139" eb="140">
      <t>シ</t>
    </rPh>
    <rPh sb="142" eb="144">
      <t>ワリアイ</t>
    </rPh>
    <rPh sb="145" eb="146">
      <t>オオ</t>
    </rPh>
    <rPh sb="162" eb="164">
      <t>シタマワ</t>
    </rPh>
    <rPh sb="172" eb="174">
      <t>キュウスイ</t>
    </rPh>
    <rPh sb="174" eb="176">
      <t>シュウエキ</t>
    </rPh>
    <rPh sb="177" eb="179">
      <t>ゲンショウ</t>
    </rPh>
    <rPh sb="180" eb="182">
      <t>キギョウ</t>
    </rPh>
    <rPh sb="182" eb="183">
      <t>サイ</t>
    </rPh>
    <rPh sb="183" eb="185">
      <t>ハッコウ</t>
    </rPh>
    <rPh sb="188" eb="190">
      <t>キュウスイ</t>
    </rPh>
    <rPh sb="190" eb="192">
      <t>ゲンカ</t>
    </rPh>
    <rPh sb="193" eb="194">
      <t>ア</t>
    </rPh>
    <rPh sb="197" eb="199">
      <t>キョウキュウ</t>
    </rPh>
    <rPh sb="199" eb="201">
      <t>タンカ</t>
    </rPh>
    <rPh sb="202" eb="204">
      <t>ウワマワ</t>
    </rPh>
    <rPh sb="211" eb="213">
      <t>イッパン</t>
    </rPh>
    <rPh sb="213" eb="215">
      <t>カイケイ</t>
    </rPh>
    <rPh sb="218" eb="220">
      <t>クリイレ</t>
    </rPh>
    <rPh sb="220" eb="221">
      <t>キン</t>
    </rPh>
    <rPh sb="225" eb="227">
      <t>シュウシ</t>
    </rPh>
    <rPh sb="227" eb="229">
      <t>フソク</t>
    </rPh>
    <rPh sb="230" eb="231">
      <t>ホ</t>
    </rPh>
    <rPh sb="245" eb="247">
      <t>キュウスイ</t>
    </rPh>
    <rPh sb="247" eb="249">
      <t>ゲンカ</t>
    </rPh>
    <rPh sb="250" eb="252">
      <t>ユウシュウ</t>
    </rPh>
    <rPh sb="252" eb="254">
      <t>スイリョウ</t>
    </rPh>
    <rPh sb="261" eb="262">
      <t>カカ</t>
    </rPh>
    <rPh sb="263" eb="265">
      <t>ヒヨウ</t>
    </rPh>
    <rPh sb="266" eb="267">
      <t>シメ</t>
    </rPh>
    <rPh sb="274" eb="276">
      <t>キンネン</t>
    </rPh>
    <rPh sb="277" eb="279">
      <t>ユウシュウ</t>
    </rPh>
    <rPh sb="279" eb="281">
      <t>スイリョウ</t>
    </rPh>
    <rPh sb="282" eb="284">
      <t>ゲンショウ</t>
    </rPh>
    <rPh sb="285" eb="287">
      <t>キギョウ</t>
    </rPh>
    <rPh sb="287" eb="288">
      <t>サイ</t>
    </rPh>
    <rPh sb="288" eb="291">
      <t>ショウカンキン</t>
    </rPh>
    <rPh sb="291" eb="292">
      <t>トウ</t>
    </rPh>
    <rPh sb="293" eb="294">
      <t>ゾウ</t>
    </rPh>
    <rPh sb="294" eb="295">
      <t>カ</t>
    </rPh>
    <rPh sb="296" eb="297">
      <t>トモナ</t>
    </rPh>
    <rPh sb="298" eb="300">
      <t>ジョウショウ</t>
    </rPh>
    <rPh sb="300" eb="302">
      <t>ケイコウ</t>
    </rPh>
    <rPh sb="306" eb="308">
      <t>ルイジ</t>
    </rPh>
    <rPh sb="308" eb="310">
      <t>ダンタイ</t>
    </rPh>
    <rPh sb="311" eb="313">
      <t>ヒカク</t>
    </rPh>
    <rPh sb="316" eb="317">
      <t>タカ</t>
    </rPh>
    <rPh sb="318" eb="320">
      <t>スイジュン</t>
    </rPh>
    <rPh sb="321" eb="323">
      <t>スイイ</t>
    </rPh>
    <rPh sb="330" eb="332">
      <t>シセツ</t>
    </rPh>
    <rPh sb="332" eb="335">
      <t>リヨウリツ</t>
    </rPh>
    <rPh sb="336" eb="338">
      <t>ヒリツ</t>
    </rPh>
    <rPh sb="339" eb="340">
      <t>タカ</t>
    </rPh>
    <rPh sb="343" eb="346">
      <t>コウリツテキ</t>
    </rPh>
    <rPh sb="347" eb="349">
      <t>ウンエイ</t>
    </rPh>
    <rPh sb="359" eb="361">
      <t>ヘイセイ</t>
    </rPh>
    <rPh sb="363" eb="365">
      <t>ネンド</t>
    </rPh>
    <rPh sb="368" eb="370">
      <t>ルイジ</t>
    </rPh>
    <rPh sb="370" eb="372">
      <t>ダンタイ</t>
    </rPh>
    <rPh sb="375" eb="376">
      <t>オナ</t>
    </rPh>
    <rPh sb="377" eb="379">
      <t>スイジュン</t>
    </rPh>
    <rPh sb="380" eb="382">
      <t>スイイ</t>
    </rPh>
    <rPh sb="387" eb="389">
      <t>ヘイセイ</t>
    </rPh>
    <rPh sb="391" eb="393">
      <t>ネンド</t>
    </rPh>
    <rPh sb="394" eb="395">
      <t>ヒク</t>
    </rPh>
    <rPh sb="396" eb="398">
      <t>スイジュン</t>
    </rPh>
    <rPh sb="406" eb="408">
      <t>ゼンネン</t>
    </rPh>
    <rPh sb="411" eb="413">
      <t>ネンカン</t>
    </rPh>
    <rPh sb="413" eb="414">
      <t>ソウ</t>
    </rPh>
    <rPh sb="414" eb="416">
      <t>ハイスイ</t>
    </rPh>
    <rPh sb="416" eb="417">
      <t>リョウ</t>
    </rPh>
    <rPh sb="426" eb="428">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</si>
</sst>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0.09</c:v>
                </c:pt>
                <c:pt idx="1">
                  <c:v>0.18</c:v>
                </c:pt>
                <c:pt idx="2" formatCode="#,##0.00;&quot;△&quot;#,##0.00">
                  <c:v>0</c:v>
                </c:pt>
                <c:pt idx="3">
                  <c:v>0.08</c:v>
                </c:pt>
                <c:pt idx="4">
                  <c:v>0.32</c:v>
                </c:pt>
              </c:numCache>
            </c:numRef>
          </c:val>
        </c:ser>
        <c:dLbls>
          <c:showLegendKey val="0"/>
          <c:showVal val="0"/>
          <c:showCatName val="0"/>
          <c:showSerName val="0"/>
          <c:showPercent val="0"/>
          <c:showBubbleSize val="0"/>
        </c:dLbls>
        <c:gapWidth val="150"/>
        <c:axId val="109210240"/>
        <c:axId val="1092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109210240"/>
        <c:axId val="109228800"/>
      </c:lineChart>
      <c:dateAx>
        <c:axId val="109210240"/>
        <c:scaling>
          <c:orientation val="minMax"/>
        </c:scaling>
        <c:delete val="1"/>
        <c:axPos val="b"/>
        <c:numFmt formatCode="ge" sourceLinked="1"/>
        <c:majorTickMark val="none"/>
        <c:minorTickMark val="none"/>
        <c:tickLblPos val="none"/>
        <c:crossAx val="109228800"/>
        <c:crosses val="autoZero"/>
        <c:auto val="1"/>
        <c:lblOffset val="100"/>
        <c:baseTimeUnit val="years"/>
      </c:dateAx>
      <c:valAx>
        <c:axId val="1092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61.06</c:v>
                </c:pt>
                <c:pt idx="1">
                  <c:v>63.59</c:v>
                </c:pt>
                <c:pt idx="2">
                  <c:v>61.63</c:v>
                </c:pt>
                <c:pt idx="3">
                  <c:v>62.88</c:v>
                </c:pt>
                <c:pt idx="4">
                  <c:v>56.79</c:v>
                </c:pt>
              </c:numCache>
            </c:numRef>
          </c:val>
        </c:ser>
        <c:dLbls>
          <c:showLegendKey val="0"/>
          <c:showVal val="0"/>
          <c:showCatName val="0"/>
          <c:showSerName val="0"/>
          <c:showPercent val="0"/>
          <c:showBubbleSize val="0"/>
        </c:dLbls>
        <c:gapWidth val="150"/>
        <c:axId val="110808064"/>
        <c:axId val="1108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110808064"/>
        <c:axId val="110826624"/>
      </c:lineChart>
      <c:dateAx>
        <c:axId val="110808064"/>
        <c:scaling>
          <c:orientation val="minMax"/>
        </c:scaling>
        <c:delete val="1"/>
        <c:axPos val="b"/>
        <c:numFmt formatCode="ge" sourceLinked="1"/>
        <c:majorTickMark val="none"/>
        <c:minorTickMark val="none"/>
        <c:tickLblPos val="none"/>
        <c:crossAx val="110826624"/>
        <c:crosses val="autoZero"/>
        <c:auto val="1"/>
        <c:lblOffset val="100"/>
        <c:baseTimeUnit val="years"/>
      </c:dateAx>
      <c:valAx>
        <c:axId val="1108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78.81</c:v>
                </c:pt>
                <c:pt idx="1">
                  <c:v>73.540000000000006</c:v>
                </c:pt>
                <c:pt idx="2">
                  <c:v>75.989999999999995</c:v>
                </c:pt>
                <c:pt idx="3">
                  <c:v>74.069999999999993</c:v>
                </c:pt>
                <c:pt idx="4">
                  <c:v>79.37</c:v>
                </c:pt>
              </c:numCache>
            </c:numRef>
          </c:val>
        </c:ser>
        <c:dLbls>
          <c:showLegendKey val="0"/>
          <c:showVal val="0"/>
          <c:showCatName val="0"/>
          <c:showSerName val="0"/>
          <c:showPercent val="0"/>
          <c:showBubbleSize val="0"/>
        </c:dLbls>
        <c:gapWidth val="150"/>
        <c:axId val="110856832"/>
        <c:axId val="1108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110856832"/>
        <c:axId val="110859008"/>
      </c:lineChart>
      <c:dateAx>
        <c:axId val="110856832"/>
        <c:scaling>
          <c:orientation val="minMax"/>
        </c:scaling>
        <c:delete val="1"/>
        <c:axPos val="b"/>
        <c:numFmt formatCode="ge" sourceLinked="1"/>
        <c:majorTickMark val="none"/>
        <c:minorTickMark val="none"/>
        <c:tickLblPos val="none"/>
        <c:crossAx val="110859008"/>
        <c:crosses val="autoZero"/>
        <c:auto val="1"/>
        <c:lblOffset val="100"/>
        <c:baseTimeUnit val="years"/>
      </c:dateAx>
      <c:valAx>
        <c:axId val="1108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86.32</c:v>
                </c:pt>
                <c:pt idx="1">
                  <c:v>82.97</c:v>
                </c:pt>
                <c:pt idx="2">
                  <c:v>79.33</c:v>
                </c:pt>
                <c:pt idx="3">
                  <c:v>80.180000000000007</c:v>
                </c:pt>
                <c:pt idx="4">
                  <c:v>75.349999999999994</c:v>
                </c:pt>
              </c:numCache>
            </c:numRef>
          </c:val>
        </c:ser>
        <c:dLbls>
          <c:showLegendKey val="0"/>
          <c:showVal val="0"/>
          <c:showCatName val="0"/>
          <c:showSerName val="0"/>
          <c:showPercent val="0"/>
          <c:showBubbleSize val="0"/>
        </c:dLbls>
        <c:gapWidth val="150"/>
        <c:axId val="109394176"/>
        <c:axId val="109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109394176"/>
        <c:axId val="109400448"/>
      </c:lineChart>
      <c:dateAx>
        <c:axId val="109394176"/>
        <c:scaling>
          <c:orientation val="minMax"/>
        </c:scaling>
        <c:delete val="1"/>
        <c:axPos val="b"/>
        <c:numFmt formatCode="ge" sourceLinked="1"/>
        <c:majorTickMark val="none"/>
        <c:minorTickMark val="none"/>
        <c:tickLblPos val="none"/>
        <c:crossAx val="109400448"/>
        <c:crosses val="autoZero"/>
        <c:auto val="1"/>
        <c:lblOffset val="100"/>
        <c:baseTimeUnit val="years"/>
      </c:dateAx>
      <c:valAx>
        <c:axId val="109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26560"/>
        <c:axId val="1105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26560"/>
        <c:axId val="110559232"/>
      </c:lineChart>
      <c:dateAx>
        <c:axId val="109426560"/>
        <c:scaling>
          <c:orientation val="minMax"/>
        </c:scaling>
        <c:delete val="1"/>
        <c:axPos val="b"/>
        <c:numFmt formatCode="ge" sourceLinked="1"/>
        <c:majorTickMark val="none"/>
        <c:minorTickMark val="none"/>
        <c:tickLblPos val="none"/>
        <c:crossAx val="110559232"/>
        <c:crosses val="autoZero"/>
        <c:auto val="1"/>
        <c:lblOffset val="100"/>
        <c:baseTimeUnit val="years"/>
      </c:dateAx>
      <c:valAx>
        <c:axId val="1105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93536"/>
        <c:axId val="1105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93536"/>
        <c:axId val="110595456"/>
      </c:lineChart>
      <c:dateAx>
        <c:axId val="110593536"/>
        <c:scaling>
          <c:orientation val="minMax"/>
        </c:scaling>
        <c:delete val="1"/>
        <c:axPos val="b"/>
        <c:numFmt formatCode="ge" sourceLinked="1"/>
        <c:majorTickMark val="none"/>
        <c:minorTickMark val="none"/>
        <c:tickLblPos val="none"/>
        <c:crossAx val="110595456"/>
        <c:crosses val="autoZero"/>
        <c:auto val="1"/>
        <c:lblOffset val="100"/>
        <c:baseTimeUnit val="years"/>
      </c:dateAx>
      <c:valAx>
        <c:axId val="1105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622208"/>
        <c:axId val="1106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622208"/>
        <c:axId val="110624128"/>
      </c:lineChart>
      <c:dateAx>
        <c:axId val="110622208"/>
        <c:scaling>
          <c:orientation val="minMax"/>
        </c:scaling>
        <c:delete val="1"/>
        <c:axPos val="b"/>
        <c:numFmt formatCode="ge" sourceLinked="1"/>
        <c:majorTickMark val="none"/>
        <c:minorTickMark val="none"/>
        <c:tickLblPos val="none"/>
        <c:crossAx val="110624128"/>
        <c:crosses val="autoZero"/>
        <c:auto val="1"/>
        <c:lblOffset val="100"/>
        <c:baseTimeUnit val="years"/>
      </c:dateAx>
      <c:valAx>
        <c:axId val="1106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666880"/>
        <c:axId val="1106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666880"/>
        <c:axId val="110668800"/>
      </c:lineChart>
      <c:dateAx>
        <c:axId val="110666880"/>
        <c:scaling>
          <c:orientation val="minMax"/>
        </c:scaling>
        <c:delete val="1"/>
        <c:axPos val="b"/>
        <c:numFmt formatCode="ge" sourceLinked="1"/>
        <c:majorTickMark val="none"/>
        <c:minorTickMark val="none"/>
        <c:tickLblPos val="none"/>
        <c:crossAx val="110668800"/>
        <c:crosses val="autoZero"/>
        <c:auto val="1"/>
        <c:lblOffset val="100"/>
        <c:baseTimeUnit val="years"/>
      </c:dateAx>
      <c:valAx>
        <c:axId val="1106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1569.29</c:v>
                </c:pt>
                <c:pt idx="1">
                  <c:v>1581.62</c:v>
                </c:pt>
                <c:pt idx="2">
                  <c:v>1553.7</c:v>
                </c:pt>
                <c:pt idx="3">
                  <c:v>1506.22</c:v>
                </c:pt>
                <c:pt idx="4">
                  <c:v>1514.47</c:v>
                </c:pt>
              </c:numCache>
            </c:numRef>
          </c:val>
        </c:ser>
        <c:dLbls>
          <c:showLegendKey val="0"/>
          <c:showVal val="0"/>
          <c:showCatName val="0"/>
          <c:showSerName val="0"/>
          <c:showPercent val="0"/>
          <c:showBubbleSize val="0"/>
        </c:dLbls>
        <c:gapWidth val="150"/>
        <c:axId val="110961408"/>
        <c:axId val="1109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110961408"/>
        <c:axId val="110963328"/>
      </c:lineChart>
      <c:dateAx>
        <c:axId val="110961408"/>
        <c:scaling>
          <c:orientation val="minMax"/>
        </c:scaling>
        <c:delete val="1"/>
        <c:axPos val="b"/>
        <c:numFmt formatCode="ge" sourceLinked="1"/>
        <c:majorTickMark val="none"/>
        <c:minorTickMark val="none"/>
        <c:tickLblPos val="none"/>
        <c:crossAx val="110963328"/>
        <c:crosses val="autoZero"/>
        <c:auto val="1"/>
        <c:lblOffset val="100"/>
        <c:baseTimeUnit val="years"/>
      </c:dateAx>
      <c:valAx>
        <c:axId val="1109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48.59</c:v>
                </c:pt>
                <c:pt idx="1">
                  <c:v>44.66</c:v>
                </c:pt>
                <c:pt idx="2">
                  <c:v>45.32</c:v>
                </c:pt>
                <c:pt idx="3">
                  <c:v>44.63</c:v>
                </c:pt>
                <c:pt idx="4">
                  <c:v>43.43</c:v>
                </c:pt>
              </c:numCache>
            </c:numRef>
          </c:val>
        </c:ser>
        <c:dLbls>
          <c:showLegendKey val="0"/>
          <c:showVal val="0"/>
          <c:showCatName val="0"/>
          <c:showSerName val="0"/>
          <c:showPercent val="0"/>
          <c:showBubbleSize val="0"/>
        </c:dLbls>
        <c:gapWidth val="150"/>
        <c:axId val="110756224"/>
        <c:axId val="1107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110756224"/>
        <c:axId val="110758144"/>
      </c:lineChart>
      <c:dateAx>
        <c:axId val="110756224"/>
        <c:scaling>
          <c:orientation val="minMax"/>
        </c:scaling>
        <c:delete val="1"/>
        <c:axPos val="b"/>
        <c:numFmt formatCode="ge" sourceLinked="1"/>
        <c:majorTickMark val="none"/>
        <c:minorTickMark val="none"/>
        <c:tickLblPos val="none"/>
        <c:crossAx val="110758144"/>
        <c:crosses val="autoZero"/>
        <c:auto val="1"/>
        <c:lblOffset val="100"/>
        <c:baseTimeUnit val="years"/>
      </c:dateAx>
      <c:valAx>
        <c:axId val="1107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373.4</c:v>
                </c:pt>
                <c:pt idx="1">
                  <c:v>407.83</c:v>
                </c:pt>
                <c:pt idx="2">
                  <c:v>403.28</c:v>
                </c:pt>
                <c:pt idx="3">
                  <c:v>410.77</c:v>
                </c:pt>
                <c:pt idx="4">
                  <c:v>436.81</c:v>
                </c:pt>
              </c:numCache>
            </c:numRef>
          </c:val>
        </c:ser>
        <c:dLbls>
          <c:showLegendKey val="0"/>
          <c:showVal val="0"/>
          <c:showCatName val="0"/>
          <c:showSerName val="0"/>
          <c:showPercent val="0"/>
          <c:showBubbleSize val="0"/>
        </c:dLbls>
        <c:gapWidth val="150"/>
        <c:axId val="110792064"/>
        <c:axId val="1107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110792064"/>
        <c:axId val="110794240"/>
      </c:lineChart>
      <c:dateAx>
        <c:axId val="110792064"/>
        <c:scaling>
          <c:orientation val="minMax"/>
        </c:scaling>
        <c:delete val="1"/>
        <c:axPos val="b"/>
        <c:numFmt formatCode="ge" sourceLinked="1"/>
        <c:majorTickMark val="none"/>
        <c:minorTickMark val="none"/>
        <c:tickLblPos val="none"/>
        <c:crossAx val="110794240"/>
        <c:crosses val="autoZero"/>
        <c:auto val="1"/>
        <c:lblOffset val="100"/>
        <c:baseTimeUnit val="years"/>
      </c:dateAx>
      <c:valAx>
        <c:axId val="1107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130" zoomScaleNormal="13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有田川町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27460</v>
      </c>
      <c r="AJ8" s="74"/>
      <c r="AK8" s="74"/>
      <c r="AL8" s="74"/>
      <c r="AM8" s="74"/>
      <c r="AN8" s="74"/>
      <c r="AO8" s="74"/>
      <c r="AP8" s="75"/>
      <c r="AQ8" s="56">
        <f>データ!R6</f>
        <v>351.84</v>
      </c>
      <c r="AR8" s="56"/>
      <c r="AS8" s="56"/>
      <c r="AT8" s="56"/>
      <c r="AU8" s="56"/>
      <c r="AV8" s="56"/>
      <c r="AW8" s="56"/>
      <c r="AX8" s="56"/>
      <c r="AY8" s="56">
        <f>データ!S6</f>
        <v>78.05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37.1</v>
      </c>
      <c r="S10" s="56"/>
      <c r="T10" s="56"/>
      <c r="U10" s="56"/>
      <c r="V10" s="56"/>
      <c r="W10" s="56"/>
      <c r="X10" s="56"/>
      <c r="Y10" s="56"/>
      <c r="Z10" s="64">
        <f>データ!P6</f>
        <v>3130</v>
      </c>
      <c r="AA10" s="64"/>
      <c r="AB10" s="64"/>
      <c r="AC10" s="64"/>
      <c r="AD10" s="64"/>
      <c r="AE10" s="64"/>
      <c r="AF10" s="64"/>
      <c r="AG10" s="64"/>
      <c r="AH10" s="2"/>
      <c r="AI10" s="64">
        <f>データ!T6</f>
        <v>10158</v>
      </c>
      <c r="AJ10" s="64"/>
      <c r="AK10" s="64"/>
      <c r="AL10" s="64"/>
      <c r="AM10" s="64"/>
      <c r="AN10" s="64"/>
      <c r="AO10" s="64"/>
      <c r="AP10" s="64"/>
      <c r="AQ10" s="56">
        <f>データ!U6</f>
        <v>141.72</v>
      </c>
      <c r="AR10" s="56"/>
      <c r="AS10" s="56"/>
      <c r="AT10" s="56"/>
      <c r="AU10" s="56"/>
      <c r="AV10" s="56"/>
      <c r="AW10" s="56"/>
      <c r="AX10" s="56"/>
      <c r="AY10" s="56">
        <f>データ!V6</f>
        <v>71.680000000000007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303666</v>
      </c>
      <c r="D6" s="31">
        <f t="shared" si="3"/>
        <v>47</v>
      </c>
      <c r="E6" s="31">
        <f t="shared" si="3"/>
        <v>1</v>
      </c>
      <c r="F6" s="31">
        <f t="shared" si="3"/>
        <v>0</v>
      </c>
      <c r="G6" s="31">
        <f t="shared" si="3"/>
        <v>0</v>
      </c>
      <c r="H6" s="31" t="str">
        <f t="shared" si="3"/>
        <v>和歌山県　有田川町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37.1</v>
      </c>
      <c r="P6" s="32">
        <f t="shared" si="3"/>
        <v>3130</v>
      </c>
      <c r="Q6" s="32">
        <f t="shared" si="3"/>
        <v>27460</v>
      </c>
      <c r="R6" s="32">
        <f t="shared" si="3"/>
        <v>351.84</v>
      </c>
      <c r="S6" s="32">
        <f t="shared" si="3"/>
        <v>78.05</v>
      </c>
      <c r="T6" s="32">
        <f t="shared" si="3"/>
        <v>10158</v>
      </c>
      <c r="U6" s="32">
        <f t="shared" si="3"/>
        <v>141.72</v>
      </c>
      <c r="V6" s="32">
        <f t="shared" si="3"/>
        <v>71.680000000000007</v>
      </c>
      <c r="W6" s="33">
        <f>IF(W7="",NA(),W7)</f>
        <v>86.32</v>
      </c>
      <c r="X6" s="33">
        <f t="shared" ref="X6:AF6" si="4">IF(X7="",NA(),X7)</f>
        <v>82.97</v>
      </c>
      <c r="Y6" s="33">
        <f t="shared" si="4"/>
        <v>79.33</v>
      </c>
      <c r="Z6" s="33">
        <f t="shared" si="4"/>
        <v>80.180000000000007</v>
      </c>
      <c r="AA6" s="33">
        <f t="shared" si="4"/>
        <v>75.349999999999994</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1569.29</v>
      </c>
      <c r="BE6" s="33">
        <f t="shared" ref="BE6:BM6" si="7">IF(BE7="",NA(),BE7)</f>
        <v>1581.62</v>
      </c>
      <c r="BF6" s="33">
        <f t="shared" si="7"/>
        <v>1553.7</v>
      </c>
      <c r="BG6" s="33">
        <f t="shared" si="7"/>
        <v>1506.22</v>
      </c>
      <c r="BH6" s="33">
        <f t="shared" si="7"/>
        <v>1514.47</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48.59</v>
      </c>
      <c r="BP6" s="33">
        <f t="shared" ref="BP6:BX6" si="8">IF(BP7="",NA(),BP7)</f>
        <v>44.66</v>
      </c>
      <c r="BQ6" s="33">
        <f t="shared" si="8"/>
        <v>45.32</v>
      </c>
      <c r="BR6" s="33">
        <f t="shared" si="8"/>
        <v>44.63</v>
      </c>
      <c r="BS6" s="33">
        <f t="shared" si="8"/>
        <v>43.43</v>
      </c>
      <c r="BT6" s="33">
        <f t="shared" si="8"/>
        <v>57.18</v>
      </c>
      <c r="BU6" s="33">
        <f t="shared" si="8"/>
        <v>54.56</v>
      </c>
      <c r="BV6" s="33">
        <f t="shared" si="8"/>
        <v>54.57</v>
      </c>
      <c r="BW6" s="33">
        <f t="shared" si="8"/>
        <v>54.4</v>
      </c>
      <c r="BX6" s="33">
        <f t="shared" si="8"/>
        <v>54.45</v>
      </c>
      <c r="BY6" s="32" t="str">
        <f>IF(BY7="","",IF(BY7="-","【-】","【"&amp;SUBSTITUTE(TEXT(BY7,"#,##0.00"),"-","△")&amp;"】"))</f>
        <v>【36.33】</v>
      </c>
      <c r="BZ6" s="33">
        <f>IF(BZ7="",NA(),BZ7)</f>
        <v>373.4</v>
      </c>
      <c r="CA6" s="33">
        <f t="shared" ref="CA6:CI6" si="9">IF(CA7="",NA(),CA7)</f>
        <v>407.83</v>
      </c>
      <c r="CB6" s="33">
        <f t="shared" si="9"/>
        <v>403.28</v>
      </c>
      <c r="CC6" s="33">
        <f t="shared" si="9"/>
        <v>410.77</v>
      </c>
      <c r="CD6" s="33">
        <f t="shared" si="9"/>
        <v>436.81</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61.06</v>
      </c>
      <c r="CL6" s="33">
        <f t="shared" ref="CL6:CT6" si="10">IF(CL7="",NA(),CL7)</f>
        <v>63.59</v>
      </c>
      <c r="CM6" s="33">
        <f t="shared" si="10"/>
        <v>61.63</v>
      </c>
      <c r="CN6" s="33">
        <f t="shared" si="10"/>
        <v>62.88</v>
      </c>
      <c r="CO6" s="33">
        <f t="shared" si="10"/>
        <v>56.79</v>
      </c>
      <c r="CP6" s="33">
        <f t="shared" si="10"/>
        <v>63.04</v>
      </c>
      <c r="CQ6" s="33">
        <f t="shared" si="10"/>
        <v>64.3</v>
      </c>
      <c r="CR6" s="33">
        <f t="shared" si="10"/>
        <v>63.99</v>
      </c>
      <c r="CS6" s="33">
        <f t="shared" si="10"/>
        <v>62.01</v>
      </c>
      <c r="CT6" s="33">
        <f t="shared" si="10"/>
        <v>60.68</v>
      </c>
      <c r="CU6" s="32" t="str">
        <f>IF(CU7="","",IF(CU7="-","【-】","【"&amp;SUBSTITUTE(TEXT(CU7,"#,##0.00"),"-","△")&amp;"】"))</f>
        <v>【58.19】</v>
      </c>
      <c r="CV6" s="33">
        <f>IF(CV7="",NA(),CV7)</f>
        <v>78.81</v>
      </c>
      <c r="CW6" s="33">
        <f t="shared" ref="CW6:DE6" si="11">IF(CW7="",NA(),CW7)</f>
        <v>73.540000000000006</v>
      </c>
      <c r="CX6" s="33">
        <f t="shared" si="11"/>
        <v>75.989999999999995</v>
      </c>
      <c r="CY6" s="33">
        <f t="shared" si="11"/>
        <v>74.069999999999993</v>
      </c>
      <c r="CZ6" s="33">
        <f t="shared" si="11"/>
        <v>79.37</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0.09</v>
      </c>
      <c r="ED6" s="33">
        <f t="shared" ref="ED6:EL6" si="14">IF(ED7="",NA(),ED7)</f>
        <v>0.18</v>
      </c>
      <c r="EE6" s="32">
        <f t="shared" si="14"/>
        <v>0</v>
      </c>
      <c r="EF6" s="33">
        <f t="shared" si="14"/>
        <v>0.08</v>
      </c>
      <c r="EG6" s="33">
        <f t="shared" si="14"/>
        <v>0.32</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303666</v>
      </c>
      <c r="D7" s="35">
        <v>47</v>
      </c>
      <c r="E7" s="35">
        <v>1</v>
      </c>
      <c r="F7" s="35">
        <v>0</v>
      </c>
      <c r="G7" s="35">
        <v>0</v>
      </c>
      <c r="H7" s="35" t="s">
        <v>93</v>
      </c>
      <c r="I7" s="35" t="s">
        <v>94</v>
      </c>
      <c r="J7" s="35" t="s">
        <v>95</v>
      </c>
      <c r="K7" s="35" t="s">
        <v>96</v>
      </c>
      <c r="L7" s="35" t="s">
        <v>97</v>
      </c>
      <c r="M7" s="36" t="s">
        <v>98</v>
      </c>
      <c r="N7" s="36" t="s">
        <v>99</v>
      </c>
      <c r="O7" s="36">
        <v>37.1</v>
      </c>
      <c r="P7" s="36">
        <v>3130</v>
      </c>
      <c r="Q7" s="36">
        <v>27460</v>
      </c>
      <c r="R7" s="36">
        <v>351.84</v>
      </c>
      <c r="S7" s="36">
        <v>78.05</v>
      </c>
      <c r="T7" s="36">
        <v>10158</v>
      </c>
      <c r="U7" s="36">
        <v>141.72</v>
      </c>
      <c r="V7" s="36">
        <v>71.680000000000007</v>
      </c>
      <c r="W7" s="36">
        <v>86.32</v>
      </c>
      <c r="X7" s="36">
        <v>82.97</v>
      </c>
      <c r="Y7" s="36">
        <v>79.33</v>
      </c>
      <c r="Z7" s="36">
        <v>80.180000000000007</v>
      </c>
      <c r="AA7" s="36">
        <v>75.349999999999994</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1569.29</v>
      </c>
      <c r="BE7" s="36">
        <v>1581.62</v>
      </c>
      <c r="BF7" s="36">
        <v>1553.7</v>
      </c>
      <c r="BG7" s="36">
        <v>1506.22</v>
      </c>
      <c r="BH7" s="36">
        <v>1514.47</v>
      </c>
      <c r="BI7" s="36">
        <v>1358.75</v>
      </c>
      <c r="BJ7" s="36">
        <v>1355.28</v>
      </c>
      <c r="BK7" s="36">
        <v>1321.78</v>
      </c>
      <c r="BL7" s="36">
        <v>1326.51</v>
      </c>
      <c r="BM7" s="36">
        <v>1285.3599999999999</v>
      </c>
      <c r="BN7" s="36">
        <v>1239.32</v>
      </c>
      <c r="BO7" s="36">
        <v>48.59</v>
      </c>
      <c r="BP7" s="36">
        <v>44.66</v>
      </c>
      <c r="BQ7" s="36">
        <v>45.32</v>
      </c>
      <c r="BR7" s="36">
        <v>44.63</v>
      </c>
      <c r="BS7" s="36">
        <v>43.43</v>
      </c>
      <c r="BT7" s="36">
        <v>57.18</v>
      </c>
      <c r="BU7" s="36">
        <v>54.56</v>
      </c>
      <c r="BV7" s="36">
        <v>54.57</v>
      </c>
      <c r="BW7" s="36">
        <v>54.4</v>
      </c>
      <c r="BX7" s="36">
        <v>54.45</v>
      </c>
      <c r="BY7" s="36">
        <v>36.33</v>
      </c>
      <c r="BZ7" s="36">
        <v>373.4</v>
      </c>
      <c r="CA7" s="36">
        <v>407.83</v>
      </c>
      <c r="CB7" s="36">
        <v>403.28</v>
      </c>
      <c r="CC7" s="36">
        <v>410.77</v>
      </c>
      <c r="CD7" s="36">
        <v>436.81</v>
      </c>
      <c r="CE7" s="36">
        <v>295.62</v>
      </c>
      <c r="CF7" s="36">
        <v>314.44</v>
      </c>
      <c r="CG7" s="36">
        <v>318.02999999999997</v>
      </c>
      <c r="CH7" s="36">
        <v>325.14</v>
      </c>
      <c r="CI7" s="36">
        <v>332.75</v>
      </c>
      <c r="CJ7" s="36">
        <v>476.46</v>
      </c>
      <c r="CK7" s="36">
        <v>61.06</v>
      </c>
      <c r="CL7" s="36">
        <v>63.59</v>
      </c>
      <c r="CM7" s="36">
        <v>61.63</v>
      </c>
      <c r="CN7" s="36">
        <v>62.88</v>
      </c>
      <c r="CO7" s="36">
        <v>56.79</v>
      </c>
      <c r="CP7" s="36">
        <v>63.04</v>
      </c>
      <c r="CQ7" s="36">
        <v>64.3</v>
      </c>
      <c r="CR7" s="36">
        <v>63.99</v>
      </c>
      <c r="CS7" s="36">
        <v>62.01</v>
      </c>
      <c r="CT7" s="36">
        <v>60.68</v>
      </c>
      <c r="CU7" s="36">
        <v>58.19</v>
      </c>
      <c r="CV7" s="36">
        <v>78.81</v>
      </c>
      <c r="CW7" s="36">
        <v>73.540000000000006</v>
      </c>
      <c r="CX7" s="36">
        <v>75.989999999999995</v>
      </c>
      <c r="CY7" s="36">
        <v>74.069999999999993</v>
      </c>
      <c r="CZ7" s="36">
        <v>79.37</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0.09</v>
      </c>
      <c r="ED7" s="36">
        <v>0.18</v>
      </c>
      <c r="EE7" s="36">
        <v>0</v>
      </c>
      <c r="EF7" s="36">
        <v>0.08</v>
      </c>
      <c r="EG7" s="36">
        <v>0.32</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2016-01-18T05:04:34Z</dcterms:created>
  <dcterms:modified xsi:type="dcterms:W3CDTF">2016-02-24T22:48:50Z</dcterms:modified>
  <cp:category/>
</cp:coreProperties>
</file>