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財政班\財政係\30  公営企業会計関係\R07\R8.1.16【和歌山県市町村課：照会】公営企業に係る経営比較分析表（令和６年度決算）の分析等について\有田川町提出\"/>
    </mc:Choice>
  </mc:AlternateContent>
  <workbookProtection workbookAlgorithmName="SHA-512" workbookHashValue="pBxbQ4tn6w9SuGEL+PToCn+4mrfZCT6Blx0jd/LRB1bWGZDv7th9pYsI2vfWoyyJClyOicxiEwBhL6v0Y3iq1Q==" workbookSaltValue="BZTYoQ4ZgUO4EfpAn+TW+Q==" workbookSpinCount="100000" lockStructure="1"/>
  <bookViews>
    <workbookView xWindow="0" yWindow="0" windowWidth="28800" windowHeight="12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F85" i="4"/>
  <c r="E85" i="4"/>
  <c r="AL10" i="4"/>
  <c r="I10" i="4"/>
  <c r="AL8" i="4"/>
  <c r="P8" i="4"/>
  <c r="I8" i="4"/>
</calcChain>
</file>

<file path=xl/sharedStrings.xml><?xml version="1.0" encoding="utf-8"?>
<sst xmlns="http://schemas.openxmlformats.org/spreadsheetml/2006/main" count="307" uniqueCount="116">
  <si>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</si>
  <si>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</si>
  <si>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</si>
  <si>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</si>
  <si>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</si>
  <si>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</si>
  <si>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</si>
  <si>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</si>
  <si>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</si>
  <si>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</si>
  <si>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</si>
  <si>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</si>
  <si>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</si>
  <si>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</si>
  <si>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</si>
  <si>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</si>
  <si>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</si>
  <si>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</si>
  <si>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</si>
  <si>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</si>
  <si>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</si>
  <si>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</si>
  <si>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</si>
  <si>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</si>
  <si>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</si>
  <si>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</si>
  <si>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</si>
  <si>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</si>
  <si>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</si>
  <si>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</si>
  <si>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</si>
  <si>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</si>
  <si>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</si>
  <si>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</si>
  <si>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</si>
  <si>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</si>
  <si>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</si>
  <si>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</si>
  <si>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</si>
  <si>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</si>
  <si>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</si>
  <si>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</si>
  <si>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</si>
  <si>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</si>
  <si>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</si>
  <si>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</si>
  <si>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</si>
  <si>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</si>
  <si>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</si>
  <si>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</si>
  <si>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</si>
  <si>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</si>
  <si>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</si>
  <si>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</si>
  <si>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</si>
  <si>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</si>
  <si>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</si>
  <si>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</si>
  <si>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</si>
  <si>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</si>
  <si>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</si>
  <si>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</si>
  <si>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</si>
  <si>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</si>
  <si>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</si>
  <si>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</si>
  <si>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</si>
  <si>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</si>
  <si>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</si>
  <si>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</si>
  <si>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</si>
  <si>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</si>
  <si>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</si>
  <si>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</si>
  <si>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</si>
  <si>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</si>
  <si>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</si>
  <si>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</si>
  <si>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</si>
  <si>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</si>
  <si>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</si>
  <si>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</si>
  <si>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</si>
  <si>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</si>
  <si>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</si>
  <si>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</si>
  <si>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</si>
  <si>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</si>
  <si>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</si>
  <si>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</si>
  <si>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</si>
  <si>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</si>
  <si>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</si>
  <si>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</si>
  <si>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</si>
  <si>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</si>
  <si>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有田川町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</si>
  <si>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</si>
  <si>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</si>
  <si>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</si>
  <si>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</si>
  <si>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</si>
  <si>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</si>
  <si>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</si>
  <si>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</si>
  <si>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</si>
  <si>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</si>
  <si>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</si>
  <si>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</si>
  <si>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</si>
  <si>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</si>
  <si>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</si>
  <si>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</si>
  <si>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有田川町の特定地域生活排水処理事業は、平成16年度から平成19年度にかけて5地区で整備した。
また、令和5年度より公営企業法の財務適用を行い、経営改善に取り組んでいる。
区域内人口が徐々に減少してきているなか、市町村型浄化槽設置住宅が空き家等となり使用されなくなることが懸念される。
また、将来にわたり施設の機能保全に努めることはもとより、今後は老朽化に伴う修繕費、建設改良費等の費用増加が予想されることから、財源確保を行っていかなければならないと考える。</t>
    <rPh sb="50" eb="52">
      <t>レイワ</t>
    </rPh>
    <rPh sb="53" eb="55">
      <t>ネンド</t>
    </rPh>
    <rPh sb="57" eb="62">
      <t>コウエイキギョウホウ</t>
    </rPh>
    <rPh sb="63" eb="67">
      <t>ザイムテキヨウ</t>
    </rPh>
    <rPh sb="68" eb="69">
      <t>オコナ</t>
    </rPh>
    <rPh sb="71" eb="73">
      <t>ケイエイ</t>
    </rPh>
    <rPh sb="73" eb="75">
      <t>カイゼン</t>
    </rPh>
    <rPh sb="76" eb="77">
      <t>ト</t>
    </rPh>
    <rPh sb="78" eb="79">
      <t>ク</t>
    </rPh>
    <rPh sb="105" eb="109">
      <t>シチョウソンガタ</t>
    </rPh>
    <rPh sb="181" eb="182">
      <t>ヒ</t>
    </rPh>
    <rPh sb="183" eb="187">
      <t>ケンセツカイリョウ</t>
    </rPh>
    <rPh sb="188" eb="189">
      <t>トウ</t>
    </rPh>
    <rPh sb="190" eb="192">
      <t>ヒヨウ</t>
    </rPh>
    <rPh sb="210" eb="211">
      <t>オコナ</t>
    </rPh>
    <phoneticPr fontId="4"/>
  </si>
  <si>
    <t>①有形固定資産減価償却率
令和6年度は設置している浄化槽の平均ではあるが、59.98％と耐用年数の折り返しを少し進んだ状態にいることが分かる。当町では、法適用化の際に残存価格ではなく取得時から減価償却を行ったため平均値を上回っている。
②管渠老朽化率、③管渠改善率
合併浄化槽による処理方式であり、管渠は整備していないことから管渠老朽化率および管渠改善率は0％である。</t>
    <rPh sb="1" eb="7">
      <t>ユウケイコテイシサン</t>
    </rPh>
    <rPh sb="7" eb="12">
      <t>ゲンカショウキャクリツ</t>
    </rPh>
    <rPh sb="13" eb="15">
      <t>レイワ</t>
    </rPh>
    <rPh sb="16" eb="18">
      <t>ネンド</t>
    </rPh>
    <rPh sb="44" eb="48">
      <t>タイヨウネンスウ</t>
    </rPh>
    <rPh sb="49" eb="50">
      <t>オ</t>
    </rPh>
    <rPh sb="51" eb="52">
      <t>カエ</t>
    </rPh>
    <rPh sb="54" eb="55">
      <t>スコ</t>
    </rPh>
    <rPh sb="56" eb="57">
      <t>スス</t>
    </rPh>
    <rPh sb="59" eb="61">
      <t>ジョウタイ</t>
    </rPh>
    <rPh sb="67" eb="68">
      <t>ワ</t>
    </rPh>
    <rPh sb="71" eb="73">
      <t>トウチョウ</t>
    </rPh>
    <rPh sb="76" eb="79">
      <t>ホウテキヨウ</t>
    </rPh>
    <rPh sb="79" eb="80">
      <t>カ</t>
    </rPh>
    <rPh sb="81" eb="82">
      <t>サイ</t>
    </rPh>
    <rPh sb="83" eb="87">
      <t>ザンゾンカカク</t>
    </rPh>
    <rPh sb="91" eb="93">
      <t>シュトク</t>
    </rPh>
    <rPh sb="93" eb="94">
      <t>ジ</t>
    </rPh>
    <rPh sb="96" eb="100">
      <t>ゲンカショウキャク</t>
    </rPh>
    <rPh sb="101" eb="102">
      <t>オコナ</t>
    </rPh>
    <rPh sb="106" eb="109">
      <t>ヘイキンチ</t>
    </rPh>
    <rPh sb="110" eb="112">
      <t>ウワマワ</t>
    </rPh>
    <rPh sb="119" eb="125">
      <t>カンキョロウキュウカリツ</t>
    </rPh>
    <rPh sb="127" eb="129">
      <t>カンキョ</t>
    </rPh>
    <rPh sb="129" eb="132">
      <t>カイゼンリツ</t>
    </rPh>
    <rPh sb="163" eb="165">
      <t>カンキョ</t>
    </rPh>
    <rPh sb="165" eb="168">
      <t>ロウキュウカ</t>
    </rPh>
    <rPh sb="168" eb="169">
      <t>リツ</t>
    </rPh>
    <rPh sb="172" eb="174">
      <t>カンキョ</t>
    </rPh>
    <phoneticPr fontId="4"/>
  </si>
  <si>
    <r>
      <t xml:space="preserve">①経常収支比率、②累積欠損金比率
経常収支比率が100％を超えていることから、赤字は生じておらず累積欠損金比率も生じていない。
③流動比率
令和6年度は116.26％と1年以内に支払わなければならない負債に対応できる流動資産がある。
④企業債残高対事業規模比率
</t>
    </r>
    <r>
      <rPr>
        <sz val="11"/>
        <rFont val="ＭＳ ゴシック"/>
        <family val="3"/>
        <charset val="128"/>
      </rPr>
      <t>令和6年度は448.01</t>
    </r>
    <r>
      <rPr>
        <sz val="11"/>
        <color theme="1"/>
        <rFont val="ＭＳ ゴシック"/>
        <family val="3"/>
        <charset val="128"/>
      </rPr>
      <t>％と平均値より上回っている。
⑤経費回収率
令和6年度は102.59％と経費を料金収入で賄えた。
⑥汚水処理原価
令和6年度は有収水量1㎥あたり210.36円となり平均値より下回っているが、今後、経年劣化による改修等により維持管理費が嵩むことが予測されるので計画的に見直していきたい。
⑦施設利用率
令和6年度は前年度同様61.18％となっているが、今後人口減少に伴う加入者および処理水量の減によるオーバースペックとならないよう注視しなければならない。
⑧水洗化率
34.07％と前年度比微増となっているが、今後、人口減少に伴う加入者の自然減が見込まれ水洗化率も緩やかではあるが年々下がることが懸念されている。</t>
    </r>
    <rPh sb="103" eb="105">
      <t>タイオウ</t>
    </rPh>
    <rPh sb="145" eb="148">
      <t>ヘイキンチ</t>
    </rPh>
    <rPh sb="150" eb="152">
      <t>ウワマワ</t>
    </rPh>
    <rPh sb="179" eb="181">
      <t>ケイヒ</t>
    </rPh>
    <rPh sb="182" eb="186">
      <t>リョウキンシュウニュウ</t>
    </rPh>
    <rPh sb="187" eb="188">
      <t>マカナ</t>
    </rPh>
    <rPh sb="200" eb="202">
      <t>レイワ</t>
    </rPh>
    <rPh sb="203" eb="204">
      <t>ネン</t>
    </rPh>
    <rPh sb="206" eb="210">
      <t>ユウシュウスイリョウ</t>
    </rPh>
    <rPh sb="221" eb="222">
      <t>エン</t>
    </rPh>
    <rPh sb="225" eb="228">
      <t>ヘイキンチ</t>
    </rPh>
    <rPh sb="230" eb="232">
      <t>シタマワ</t>
    </rPh>
    <rPh sb="238" eb="240">
      <t>コンゴ</t>
    </rPh>
    <rPh sb="241" eb="245">
      <t>ケイネンレッカ</t>
    </rPh>
    <rPh sb="248" eb="250">
      <t>カイシュウ</t>
    </rPh>
    <rPh sb="250" eb="251">
      <t>ナド</t>
    </rPh>
    <rPh sb="254" eb="259">
      <t>イジカンリヒ</t>
    </rPh>
    <rPh sb="260" eb="261">
      <t>カサ</t>
    </rPh>
    <rPh sb="265" eb="267">
      <t>ヨソク</t>
    </rPh>
    <rPh sb="272" eb="275">
      <t>ケイカクテキ</t>
    </rPh>
    <rPh sb="276" eb="278">
      <t>ミナオ</t>
    </rPh>
    <rPh sb="287" eb="292">
      <t>シセツリヨウリツ</t>
    </rPh>
    <rPh sb="293" eb="295">
      <t>レイワ</t>
    </rPh>
    <rPh sb="296" eb="298">
      <t>ネンド</t>
    </rPh>
    <rPh sb="299" eb="302">
      <t>ゼンネンド</t>
    </rPh>
    <rPh sb="302" eb="304">
      <t>ドウヨウ</t>
    </rPh>
    <rPh sb="318" eb="320">
      <t>コンゴ</t>
    </rPh>
    <rPh sb="320" eb="324">
      <t>ジンコウゲンショウ</t>
    </rPh>
    <rPh sb="325" eb="326">
      <t>トモナ</t>
    </rPh>
    <rPh sb="327" eb="330">
      <t>カニュウシャ</t>
    </rPh>
    <rPh sb="333" eb="337">
      <t>ショリスイリョウ</t>
    </rPh>
    <rPh sb="338" eb="339">
      <t>ゲン</t>
    </rPh>
    <rPh sb="357" eb="359">
      <t>チュウシ</t>
    </rPh>
    <rPh sb="371" eb="375">
      <t>スイセンカリツ</t>
    </rPh>
    <rPh sb="383" eb="386">
      <t>ゼンネンド</t>
    </rPh>
    <rPh sb="386" eb="387">
      <t>ヒ</t>
    </rPh>
    <rPh sb="387" eb="389">
      <t>ビゾウ</t>
    </rPh>
    <rPh sb="397" eb="399">
      <t>コンゴ</t>
    </rPh>
    <rPh sb="400" eb="404">
      <t>ジンコウゲンショウ</t>
    </rPh>
    <rPh sb="405" eb="406">
      <t>トモナ</t>
    </rPh>
    <rPh sb="407" eb="410">
      <t>カニュウシャ</t>
    </rPh>
    <rPh sb="411" eb="414">
      <t>シゼンゲン</t>
    </rPh>
    <rPh sb="415" eb="417">
      <t>ミコ</t>
    </rPh>
    <rPh sb="419" eb="423">
      <t>スイセンカリツ</t>
    </rPh>
    <rPh sb="424" eb="425">
      <t>ユル</t>
    </rPh>
    <rPh sb="432" eb="434">
      <t>ネンネン</t>
    </rPh>
    <rPh sb="434" eb="435">
      <t>サ</t>
    </rPh>
    <rPh sb="440" eb="442">
      <t>ケネン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</si>
</sst>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169-4B9B-8804-03AD52C0BD8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169-4B9B-8804-03AD52C0BD8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61.18</c:v>
                </c:pt>
                <c:pt idx="4">
                  <c:v>61.18</c:v>
                </c:pt>
              </c:numCache>
            </c:numRef>
          </c:val>
          <c:extLst>
            <c:ext xmlns:c16="http://schemas.microsoft.com/office/drawing/2014/chart" uri="{C3380CC4-5D6E-409C-BE32-E72D297353CC}">
              <c16:uniqueId val="{00000000-6BCD-4C5B-A878-A32E878CABB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54.08</c:v>
                </c:pt>
                <c:pt idx="4">
                  <c:v>52.59</c:v>
                </c:pt>
              </c:numCache>
            </c:numRef>
          </c:val>
          <c:smooth val="0"/>
          <c:extLst>
            <c:ext xmlns:c16="http://schemas.microsoft.com/office/drawing/2014/chart" uri="{C3380CC4-5D6E-409C-BE32-E72D297353CC}">
              <c16:uniqueId val="{00000001-6BCD-4C5B-A878-A32E878CABB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32.520000000000003</c:v>
                </c:pt>
                <c:pt idx="4">
                  <c:v>34.07</c:v>
                </c:pt>
              </c:numCache>
            </c:numRef>
          </c:val>
          <c:extLst>
            <c:ext xmlns:c16="http://schemas.microsoft.com/office/drawing/2014/chart" uri="{C3380CC4-5D6E-409C-BE32-E72D297353CC}">
              <c16:uniqueId val="{00000000-CBD4-4D00-A6F8-2CFC395D0A6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90.57</c:v>
                </c:pt>
                <c:pt idx="4">
                  <c:v>87.02</c:v>
                </c:pt>
              </c:numCache>
            </c:numRef>
          </c:val>
          <c:smooth val="0"/>
          <c:extLst>
            <c:ext xmlns:c16="http://schemas.microsoft.com/office/drawing/2014/chart" uri="{C3380CC4-5D6E-409C-BE32-E72D297353CC}">
              <c16:uniqueId val="{00000001-CBD4-4D00-A6F8-2CFC395D0A6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100.76</c:v>
                </c:pt>
                <c:pt idx="4">
                  <c:v>103.11</c:v>
                </c:pt>
              </c:numCache>
            </c:numRef>
          </c:val>
          <c:extLst>
            <c:ext xmlns:c16="http://schemas.microsoft.com/office/drawing/2014/chart" uri="{C3380CC4-5D6E-409C-BE32-E72D297353CC}">
              <c16:uniqueId val="{00000000-5875-4835-8B18-5C53E51A100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96.95</c:v>
                </c:pt>
                <c:pt idx="4">
                  <c:v>99.24</c:v>
                </c:pt>
              </c:numCache>
            </c:numRef>
          </c:val>
          <c:smooth val="0"/>
          <c:extLst>
            <c:ext xmlns:c16="http://schemas.microsoft.com/office/drawing/2014/chart" uri="{C3380CC4-5D6E-409C-BE32-E72D297353CC}">
              <c16:uniqueId val="{00000001-5875-4835-8B18-5C53E51A100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56.74</c:v>
                </c:pt>
                <c:pt idx="4">
                  <c:v>59.98</c:v>
                </c:pt>
              </c:numCache>
            </c:numRef>
          </c:val>
          <c:extLst>
            <c:ext xmlns:c16="http://schemas.microsoft.com/office/drawing/2014/chart" uri="{C3380CC4-5D6E-409C-BE32-E72D297353CC}">
              <c16:uniqueId val="{00000000-3488-471A-BD64-A3C04BF6046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26.92</c:v>
                </c:pt>
                <c:pt idx="4">
                  <c:v>27.57</c:v>
                </c:pt>
              </c:numCache>
            </c:numRef>
          </c:val>
          <c:smooth val="0"/>
          <c:extLst>
            <c:ext xmlns:c16="http://schemas.microsoft.com/office/drawing/2014/chart" uri="{C3380CC4-5D6E-409C-BE32-E72D297353CC}">
              <c16:uniqueId val="{00000001-3488-471A-BD64-A3C04BF6046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217-4B16-9077-16633578998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217-4B16-9077-16633578998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C0E-4502-9CF9-1A6B1D0A841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91.33</c:v>
                </c:pt>
                <c:pt idx="4">
                  <c:v>89.91</c:v>
                </c:pt>
              </c:numCache>
            </c:numRef>
          </c:val>
          <c:smooth val="0"/>
          <c:extLst>
            <c:ext xmlns:c16="http://schemas.microsoft.com/office/drawing/2014/chart" uri="{C3380CC4-5D6E-409C-BE32-E72D297353CC}">
              <c16:uniqueId val="{00000001-CC0E-4502-9CF9-1A6B1D0A841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93.43</c:v>
                </c:pt>
                <c:pt idx="4">
                  <c:v>116.26</c:v>
                </c:pt>
              </c:numCache>
            </c:numRef>
          </c:val>
          <c:extLst>
            <c:ext xmlns:c16="http://schemas.microsoft.com/office/drawing/2014/chart" uri="{C3380CC4-5D6E-409C-BE32-E72D297353CC}">
              <c16:uniqueId val="{00000000-0347-4CD5-81AB-FFFE6B7DD4C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126.97</c:v>
                </c:pt>
                <c:pt idx="4">
                  <c:v>103.61</c:v>
                </c:pt>
              </c:numCache>
            </c:numRef>
          </c:val>
          <c:smooth val="0"/>
          <c:extLst>
            <c:ext xmlns:c16="http://schemas.microsoft.com/office/drawing/2014/chart" uri="{C3380CC4-5D6E-409C-BE32-E72D297353CC}">
              <c16:uniqueId val="{00000001-0347-4CD5-81AB-FFFE6B7DD4C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479.28</c:v>
                </c:pt>
                <c:pt idx="4">
                  <c:v>448.01</c:v>
                </c:pt>
              </c:numCache>
            </c:numRef>
          </c:val>
          <c:extLst>
            <c:ext xmlns:c16="http://schemas.microsoft.com/office/drawing/2014/chart" uri="{C3380CC4-5D6E-409C-BE32-E72D297353CC}">
              <c16:uniqueId val="{00000000-13A2-4912-B821-24F88DB832C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338.47</c:v>
                </c:pt>
                <c:pt idx="4">
                  <c:v>368.83</c:v>
                </c:pt>
              </c:numCache>
            </c:numRef>
          </c:val>
          <c:smooth val="0"/>
          <c:extLst>
            <c:ext xmlns:c16="http://schemas.microsoft.com/office/drawing/2014/chart" uri="{C3380CC4-5D6E-409C-BE32-E72D297353CC}">
              <c16:uniqueId val="{00000001-13A2-4912-B821-24F88DB832C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88.77</c:v>
                </c:pt>
                <c:pt idx="4">
                  <c:v>102.59</c:v>
                </c:pt>
              </c:numCache>
            </c:numRef>
          </c:val>
          <c:extLst>
            <c:ext xmlns:c16="http://schemas.microsoft.com/office/drawing/2014/chart" uri="{C3380CC4-5D6E-409C-BE32-E72D297353CC}">
              <c16:uniqueId val="{00000000-A7F7-4418-8855-A86AB6960FE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56.06</c:v>
                </c:pt>
                <c:pt idx="4">
                  <c:v>53.25</c:v>
                </c:pt>
              </c:numCache>
            </c:numRef>
          </c:val>
          <c:smooth val="0"/>
          <c:extLst>
            <c:ext xmlns:c16="http://schemas.microsoft.com/office/drawing/2014/chart" uri="{C3380CC4-5D6E-409C-BE32-E72D297353CC}">
              <c16:uniqueId val="{00000001-A7F7-4418-8855-A86AB6960FE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244.11</c:v>
                </c:pt>
                <c:pt idx="4">
                  <c:v>210.36</c:v>
                </c:pt>
              </c:numCache>
            </c:numRef>
          </c:val>
          <c:extLst>
            <c:ext xmlns:c16="http://schemas.microsoft.com/office/drawing/2014/chart" uri="{C3380CC4-5D6E-409C-BE32-E72D297353CC}">
              <c16:uniqueId val="{00000000-D723-4893-8AA3-F4E75A4F1D7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304.36</c:v>
                </c:pt>
                <c:pt idx="4">
                  <c:v>325.45</c:v>
                </c:pt>
              </c:numCache>
            </c:numRef>
          </c:val>
          <c:smooth val="0"/>
          <c:extLst>
            <c:ext xmlns:c16="http://schemas.microsoft.com/office/drawing/2014/chart" uri="{C3380CC4-5D6E-409C-BE32-E72D297353CC}">
              <c16:uniqueId val="{00000001-D723-4893-8AA3-F4E75A4F1D7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和歌山県　有田川町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4">
        <f>データ!S6</f>
        <v>24954</v>
      </c>
      <c r="AM8" s="44"/>
      <c r="AN8" s="44"/>
      <c r="AO8" s="44"/>
      <c r="AP8" s="44"/>
      <c r="AQ8" s="44"/>
      <c r="AR8" s="44"/>
      <c r="AS8" s="44"/>
      <c r="AT8" s="45">
        <f>データ!T6</f>
        <v>351.84</v>
      </c>
      <c r="AU8" s="45"/>
      <c r="AV8" s="45"/>
      <c r="AW8" s="45"/>
      <c r="AX8" s="45"/>
      <c r="AY8" s="45"/>
      <c r="AZ8" s="45"/>
      <c r="BA8" s="45"/>
      <c r="BB8" s="45">
        <f>データ!U6</f>
        <v>70.92</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54.97</v>
      </c>
      <c r="J10" s="45"/>
      <c r="K10" s="45"/>
      <c r="L10" s="45"/>
      <c r="M10" s="45"/>
      <c r="N10" s="45"/>
      <c r="O10" s="45"/>
      <c r="P10" s="45">
        <f>データ!P6</f>
        <v>2.36</v>
      </c>
      <c r="Q10" s="45"/>
      <c r="R10" s="45"/>
      <c r="S10" s="45"/>
      <c r="T10" s="45"/>
      <c r="U10" s="45"/>
      <c r="V10" s="45"/>
      <c r="W10" s="45">
        <f>データ!Q6</f>
        <v>100</v>
      </c>
      <c r="X10" s="45"/>
      <c r="Y10" s="45"/>
      <c r="Z10" s="45"/>
      <c r="AA10" s="45"/>
      <c r="AB10" s="45"/>
      <c r="AC10" s="45"/>
      <c r="AD10" s="44">
        <f>データ!R6</f>
        <v>4400</v>
      </c>
      <c r="AE10" s="44"/>
      <c r="AF10" s="44"/>
      <c r="AG10" s="44"/>
      <c r="AH10" s="44"/>
      <c r="AI10" s="44"/>
      <c r="AJ10" s="44"/>
      <c r="AK10" s="2"/>
      <c r="AL10" s="44">
        <f>データ!V6</f>
        <v>587</v>
      </c>
      <c r="AM10" s="44"/>
      <c r="AN10" s="44"/>
      <c r="AO10" s="44"/>
      <c r="AP10" s="44"/>
      <c r="AQ10" s="44"/>
      <c r="AR10" s="44"/>
      <c r="AS10" s="44"/>
      <c r="AT10" s="45">
        <f>データ!W6</f>
        <v>13.68</v>
      </c>
      <c r="AU10" s="45"/>
      <c r="AV10" s="45"/>
      <c r="AW10" s="45"/>
      <c r="AX10" s="45"/>
      <c r="AY10" s="45"/>
      <c r="AZ10" s="45"/>
      <c r="BA10" s="45"/>
      <c r="BB10" s="45">
        <f>データ!X6</f>
        <v>42.91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ZxRCZVPyLE84YoC5TKGaFkb805kpB2jmWxCDeIzlJrYE1XSk1SOrt/BAMrxn0go2UxF8XknGSUO/K8GKR5MEdg==" saltValue="d04tX9+8gCZpkaKGa+8ex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303666</v>
      </c>
      <c r="D6" s="19">
        <f t="shared" si="3"/>
        <v>46</v>
      </c>
      <c r="E6" s="19">
        <f t="shared" si="3"/>
        <v>18</v>
      </c>
      <c r="F6" s="19">
        <f t="shared" si="3"/>
        <v>0</v>
      </c>
      <c r="G6" s="19">
        <f t="shared" si="3"/>
        <v>0</v>
      </c>
      <c r="H6" s="19" t="str">
        <f t="shared" si="3"/>
        <v>和歌山県　有田川町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54.97</v>
      </c>
      <c r="P6" s="20">
        <f t="shared" si="3"/>
        <v>2.36</v>
      </c>
      <c r="Q6" s="20">
        <f t="shared" si="3"/>
        <v>100</v>
      </c>
      <c r="R6" s="20">
        <f t="shared" si="3"/>
        <v>4400</v>
      </c>
      <c r="S6" s="20">
        <f t="shared" si="3"/>
        <v>24954</v>
      </c>
      <c r="T6" s="20">
        <f t="shared" si="3"/>
        <v>351.84</v>
      </c>
      <c r="U6" s="20">
        <f t="shared" si="3"/>
        <v>70.92</v>
      </c>
      <c r="V6" s="20">
        <f t="shared" si="3"/>
        <v>587</v>
      </c>
      <c r="W6" s="20">
        <f t="shared" si="3"/>
        <v>13.68</v>
      </c>
      <c r="X6" s="20">
        <f t="shared" si="3"/>
        <v>42.91</v>
      </c>
      <c r="Y6" s="21" t="str">
        <f>IF(Y7="",NA(),Y7)</f>
        <v>-</v>
      </c>
      <c r="Z6" s="21" t="str">
        <f t="shared" ref="Z6:AH6" si="4">IF(Z7="",NA(),Z7)</f>
        <v>-</v>
      </c>
      <c r="AA6" s="21" t="str">
        <f t="shared" si="4"/>
        <v>-</v>
      </c>
      <c r="AB6" s="21">
        <f t="shared" si="4"/>
        <v>100.76</v>
      </c>
      <c r="AC6" s="21">
        <f t="shared" si="4"/>
        <v>103.11</v>
      </c>
      <c r="AD6" s="21" t="str">
        <f t="shared" si="4"/>
        <v>-</v>
      </c>
      <c r="AE6" s="21" t="str">
        <f t="shared" si="4"/>
        <v>-</v>
      </c>
      <c r="AF6" s="21" t="str">
        <f t="shared" si="4"/>
        <v>-</v>
      </c>
      <c r="AG6" s="21">
        <f t="shared" si="4"/>
        <v>96.95</v>
      </c>
      <c r="AH6" s="21">
        <f t="shared" si="4"/>
        <v>99.24</v>
      </c>
      <c r="AI6" s="20" t="str">
        <f>IF(AI7="","",IF(AI7="-","【-】","【"&amp;SUBSTITUTE(TEXT(AI7,"#,##0.00"),"-","△")&amp;"】"))</f>
        <v>【100.06】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91.33</v>
      </c>
      <c r="AS6" s="21">
        <f t="shared" si="5"/>
        <v>89.91</v>
      </c>
      <c r="AT6" s="20" t="str">
        <f>IF(AT7="","",IF(AT7="-","【-】","【"&amp;SUBSTITUTE(TEXT(AT7,"#,##0.00"),"-","△")&amp;"】"))</f>
        <v>【84.61】</v>
      </c>
      <c r="AU6" s="21" t="str">
        <f>IF(AU7="",NA(),AU7)</f>
        <v>-</v>
      </c>
      <c r="AV6" s="21" t="str">
        <f t="shared" ref="AV6:BD6" si="6">IF(AV7="",NA(),AV7)</f>
        <v>-</v>
      </c>
      <c r="AW6" s="21" t="str">
        <f t="shared" si="6"/>
        <v>-</v>
      </c>
      <c r="AX6" s="21">
        <f t="shared" si="6"/>
        <v>93.43</v>
      </c>
      <c r="AY6" s="21">
        <f t="shared" si="6"/>
        <v>116.26</v>
      </c>
      <c r="AZ6" s="21" t="str">
        <f t="shared" si="6"/>
        <v>-</v>
      </c>
      <c r="BA6" s="21" t="str">
        <f t="shared" si="6"/>
        <v>-</v>
      </c>
      <c r="BB6" s="21" t="str">
        <f t="shared" si="6"/>
        <v>-</v>
      </c>
      <c r="BC6" s="21">
        <f t="shared" si="6"/>
        <v>126.97</v>
      </c>
      <c r="BD6" s="21">
        <f t="shared" si="6"/>
        <v>103.61</v>
      </c>
      <c r="BE6" s="20" t="str">
        <f>IF(BE7="","",IF(BE7="-","【-】","【"&amp;SUBSTITUTE(TEXT(BE7,"#,##0.00"),"-","△")&amp;"】"))</f>
        <v>【106.63】</v>
      </c>
      <c r="BF6" s="21" t="str">
        <f>IF(BF7="",NA(),BF7)</f>
        <v>-</v>
      </c>
      <c r="BG6" s="21" t="str">
        <f t="shared" ref="BG6:BO6" si="7">IF(BG7="",NA(),BG7)</f>
        <v>-</v>
      </c>
      <c r="BH6" s="21" t="str">
        <f t="shared" si="7"/>
        <v>-</v>
      </c>
      <c r="BI6" s="21">
        <f t="shared" si="7"/>
        <v>479.28</v>
      </c>
      <c r="BJ6" s="21">
        <f t="shared" si="7"/>
        <v>448.01</v>
      </c>
      <c r="BK6" s="21" t="str">
        <f t="shared" si="7"/>
        <v>-</v>
      </c>
      <c r="BL6" s="21" t="str">
        <f t="shared" si="7"/>
        <v>-</v>
      </c>
      <c r="BM6" s="21" t="str">
        <f t="shared" si="7"/>
        <v>-</v>
      </c>
      <c r="BN6" s="21">
        <f t="shared" si="7"/>
        <v>338.47</v>
      </c>
      <c r="BO6" s="21">
        <f t="shared" si="7"/>
        <v>368.83</v>
      </c>
      <c r="BP6" s="20" t="str">
        <f>IF(BP7="","",IF(BP7="-","【-】","【"&amp;SUBSTITUTE(TEXT(BP7,"#,##0.00"),"-","△")&amp;"】"))</f>
        <v>【386.06】</v>
      </c>
      <c r="BQ6" s="21" t="str">
        <f>IF(BQ7="",NA(),BQ7)</f>
        <v>-</v>
      </c>
      <c r="BR6" s="21" t="str">
        <f t="shared" ref="BR6:BZ6" si="8">IF(BR7="",NA(),BR7)</f>
        <v>-</v>
      </c>
      <c r="BS6" s="21" t="str">
        <f t="shared" si="8"/>
        <v>-</v>
      </c>
      <c r="BT6" s="21">
        <f t="shared" si="8"/>
        <v>88.77</v>
      </c>
      <c r="BU6" s="21">
        <f t="shared" si="8"/>
        <v>102.59</v>
      </c>
      <c r="BV6" s="21" t="str">
        <f t="shared" si="8"/>
        <v>-</v>
      </c>
      <c r="BW6" s="21" t="str">
        <f t="shared" si="8"/>
        <v>-</v>
      </c>
      <c r="BX6" s="21" t="str">
        <f t="shared" si="8"/>
        <v>-</v>
      </c>
      <c r="BY6" s="21">
        <f t="shared" si="8"/>
        <v>56.06</v>
      </c>
      <c r="BZ6" s="21">
        <f t="shared" si="8"/>
        <v>53.25</v>
      </c>
      <c r="CA6" s="20" t="str">
        <f>IF(CA7="","",IF(CA7="-","【-】","【"&amp;SUBSTITUTE(TEXT(CA7,"#,##0.00"),"-","△")&amp;"】"))</f>
        <v>【51.14】</v>
      </c>
      <c r="CB6" s="21" t="str">
        <f>IF(CB7="",NA(),CB7)</f>
        <v>-</v>
      </c>
      <c r="CC6" s="21" t="str">
        <f t="shared" ref="CC6:CK6" si="9">IF(CC7="",NA(),CC7)</f>
        <v>-</v>
      </c>
      <c r="CD6" s="21" t="str">
        <f t="shared" si="9"/>
        <v>-</v>
      </c>
      <c r="CE6" s="21">
        <f t="shared" si="9"/>
        <v>244.11</v>
      </c>
      <c r="CF6" s="21">
        <f t="shared" si="9"/>
        <v>210.36</v>
      </c>
      <c r="CG6" s="21" t="str">
        <f t="shared" si="9"/>
        <v>-</v>
      </c>
      <c r="CH6" s="21" t="str">
        <f t="shared" si="9"/>
        <v>-</v>
      </c>
      <c r="CI6" s="21" t="str">
        <f t="shared" si="9"/>
        <v>-</v>
      </c>
      <c r="CJ6" s="21">
        <f t="shared" si="9"/>
        <v>304.36</v>
      </c>
      <c r="CK6" s="21">
        <f t="shared" si="9"/>
        <v>325.45</v>
      </c>
      <c r="CL6" s="20" t="str">
        <f>IF(CL7="","",IF(CL7="-","【-】","【"&amp;SUBSTITUTE(TEXT(CL7,"#,##0.00"),"-","△")&amp;"】"))</f>
        <v>【329.31】</v>
      </c>
      <c r="CM6" s="21" t="str">
        <f>IF(CM7="",NA(),CM7)</f>
        <v>-</v>
      </c>
      <c r="CN6" s="21" t="str">
        <f t="shared" ref="CN6:CV6" si="10">IF(CN7="",NA(),CN7)</f>
        <v>-</v>
      </c>
      <c r="CO6" s="21" t="str">
        <f t="shared" si="10"/>
        <v>-</v>
      </c>
      <c r="CP6" s="21">
        <f t="shared" si="10"/>
        <v>61.18</v>
      </c>
      <c r="CQ6" s="21">
        <f t="shared" si="10"/>
        <v>61.18</v>
      </c>
      <c r="CR6" s="21" t="str">
        <f t="shared" si="10"/>
        <v>-</v>
      </c>
      <c r="CS6" s="21" t="str">
        <f t="shared" si="10"/>
        <v>-</v>
      </c>
      <c r="CT6" s="21" t="str">
        <f t="shared" si="10"/>
        <v>-</v>
      </c>
      <c r="CU6" s="21">
        <f t="shared" si="10"/>
        <v>54.08</v>
      </c>
      <c r="CV6" s="21">
        <f t="shared" si="10"/>
        <v>52.59</v>
      </c>
      <c r="CW6" s="20" t="str">
        <f>IF(CW7="","",IF(CW7="-","【-】","【"&amp;SUBSTITUTE(TEXT(CW7,"#,##0.00"),"-","△")&amp;"】"))</f>
        <v>【54.37】</v>
      </c>
      <c r="CX6" s="21" t="str">
        <f>IF(CX7="",NA(),CX7)</f>
        <v>-</v>
      </c>
      <c r="CY6" s="21" t="str">
        <f t="shared" ref="CY6:DG6" si="11">IF(CY7="",NA(),CY7)</f>
        <v>-</v>
      </c>
      <c r="CZ6" s="21" t="str">
        <f t="shared" si="11"/>
        <v>-</v>
      </c>
      <c r="DA6" s="21">
        <f t="shared" si="11"/>
        <v>32.520000000000003</v>
      </c>
      <c r="DB6" s="21">
        <f t="shared" si="11"/>
        <v>34.07</v>
      </c>
      <c r="DC6" s="21" t="str">
        <f t="shared" si="11"/>
        <v>-</v>
      </c>
      <c r="DD6" s="21" t="str">
        <f t="shared" si="11"/>
        <v>-</v>
      </c>
      <c r="DE6" s="21" t="str">
        <f t="shared" si="11"/>
        <v>-</v>
      </c>
      <c r="DF6" s="21">
        <f t="shared" si="11"/>
        <v>90.57</v>
      </c>
      <c r="DG6" s="21">
        <f t="shared" si="11"/>
        <v>87.02</v>
      </c>
      <c r="DH6" s="20" t="str">
        <f>IF(DH7="","",IF(DH7="-","【-】","【"&amp;SUBSTITUTE(TEXT(DH7,"#,##0.00"),"-","△")&amp;"】"))</f>
        <v>【84.89】</v>
      </c>
      <c r="DI6" s="21" t="str">
        <f>IF(DI7="",NA(),DI7)</f>
        <v>-</v>
      </c>
      <c r="DJ6" s="21" t="str">
        <f t="shared" ref="DJ6:DR6" si="12">IF(DJ7="",NA(),DJ7)</f>
        <v>-</v>
      </c>
      <c r="DK6" s="21" t="str">
        <f t="shared" si="12"/>
        <v>-</v>
      </c>
      <c r="DL6" s="21">
        <f t="shared" si="12"/>
        <v>56.74</v>
      </c>
      <c r="DM6" s="21">
        <f t="shared" si="12"/>
        <v>59.98</v>
      </c>
      <c r="DN6" s="21" t="str">
        <f t="shared" si="12"/>
        <v>-</v>
      </c>
      <c r="DO6" s="21" t="str">
        <f t="shared" si="12"/>
        <v>-</v>
      </c>
      <c r="DP6" s="21" t="str">
        <f t="shared" si="12"/>
        <v>-</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303666</v>
      </c>
      <c r="D7" s="23">
        <v>46</v>
      </c>
      <c r="E7" s="23">
        <v>18</v>
      </c>
      <c r="F7" s="23">
        <v>0</v>
      </c>
      <c r="G7" s="23">
        <v>0</v>
      </c>
      <c r="H7" s="23" t="s">
        <v>96</v>
      </c>
      <c r="I7" s="23" t="s">
        <v>97</v>
      </c>
      <c r="J7" s="23" t="s">
        <v>98</v>
      </c>
      <c r="K7" s="23" t="s">
        <v>99</v>
      </c>
      <c r="L7" s="23" t="s">
        <v>100</v>
      </c>
      <c r="M7" s="23" t="s">
        <v>101</v>
      </c>
      <c r="N7" s="24" t="s">
        <v>102</v>
      </c>
      <c r="O7" s="24">
        <v>54.97</v>
      </c>
      <c r="P7" s="24">
        <v>2.36</v>
      </c>
      <c r="Q7" s="24">
        <v>100</v>
      </c>
      <c r="R7" s="24">
        <v>4400</v>
      </c>
      <c r="S7" s="24">
        <v>24954</v>
      </c>
      <c r="T7" s="24">
        <v>351.84</v>
      </c>
      <c r="U7" s="24">
        <v>70.92</v>
      </c>
      <c r="V7" s="24">
        <v>587</v>
      </c>
      <c r="W7" s="24">
        <v>13.68</v>
      </c>
      <c r="X7" s="24">
        <v>42.91</v>
      </c>
      <c r="Y7" s="24" t="s">
        <v>102</v>
      </c>
      <c r="Z7" s="24" t="s">
        <v>102</v>
      </c>
      <c r="AA7" s="24" t="s">
        <v>102</v>
      </c>
      <c r="AB7" s="24">
        <v>100.76</v>
      </c>
      <c r="AC7" s="24">
        <v>103.11</v>
      </c>
      <c r="AD7" s="24" t="s">
        <v>102</v>
      </c>
      <c r="AE7" s="24" t="s">
        <v>102</v>
      </c>
      <c r="AF7" s="24" t="s">
        <v>102</v>
      </c>
      <c r="AG7" s="24">
        <v>96.95</v>
      </c>
      <c r="AH7" s="24">
        <v>99.24</v>
      </c>
      <c r="AI7" s="24">
        <v>100.06</v>
      </c>
      <c r="AJ7" s="24" t="s">
        <v>102</v>
      </c>
      <c r="AK7" s="24" t="s">
        <v>102</v>
      </c>
      <c r="AL7" s="24" t="s">
        <v>102</v>
      </c>
      <c r="AM7" s="24">
        <v>0</v>
      </c>
      <c r="AN7" s="24">
        <v>0</v>
      </c>
      <c r="AO7" s="24" t="s">
        <v>102</v>
      </c>
      <c r="AP7" s="24" t="s">
        <v>102</v>
      </c>
      <c r="AQ7" s="24" t="s">
        <v>102</v>
      </c>
      <c r="AR7" s="24">
        <v>91.33</v>
      </c>
      <c r="AS7" s="24">
        <v>89.91</v>
      </c>
      <c r="AT7" s="24">
        <v>84.61</v>
      </c>
      <c r="AU7" s="24" t="s">
        <v>102</v>
      </c>
      <c r="AV7" s="24" t="s">
        <v>102</v>
      </c>
      <c r="AW7" s="24" t="s">
        <v>102</v>
      </c>
      <c r="AX7" s="24">
        <v>93.43</v>
      </c>
      <c r="AY7" s="24">
        <v>116.26</v>
      </c>
      <c r="AZ7" s="24" t="s">
        <v>102</v>
      </c>
      <c r="BA7" s="24" t="s">
        <v>102</v>
      </c>
      <c r="BB7" s="24" t="s">
        <v>102</v>
      </c>
      <c r="BC7" s="24">
        <v>126.97</v>
      </c>
      <c r="BD7" s="24">
        <v>103.61</v>
      </c>
      <c r="BE7" s="24">
        <v>106.63</v>
      </c>
      <c r="BF7" s="24" t="s">
        <v>102</v>
      </c>
      <c r="BG7" s="24" t="s">
        <v>102</v>
      </c>
      <c r="BH7" s="24" t="s">
        <v>102</v>
      </c>
      <c r="BI7" s="24">
        <v>479.28</v>
      </c>
      <c r="BJ7" s="24">
        <v>448.01</v>
      </c>
      <c r="BK7" s="24" t="s">
        <v>102</v>
      </c>
      <c r="BL7" s="24" t="s">
        <v>102</v>
      </c>
      <c r="BM7" s="24" t="s">
        <v>102</v>
      </c>
      <c r="BN7" s="24">
        <v>338.47</v>
      </c>
      <c r="BO7" s="24">
        <v>368.83</v>
      </c>
      <c r="BP7" s="24">
        <v>386.06</v>
      </c>
      <c r="BQ7" s="24" t="s">
        <v>102</v>
      </c>
      <c r="BR7" s="24" t="s">
        <v>102</v>
      </c>
      <c r="BS7" s="24" t="s">
        <v>102</v>
      </c>
      <c r="BT7" s="24">
        <v>88.77</v>
      </c>
      <c r="BU7" s="24">
        <v>102.59</v>
      </c>
      <c r="BV7" s="24" t="s">
        <v>102</v>
      </c>
      <c r="BW7" s="24" t="s">
        <v>102</v>
      </c>
      <c r="BX7" s="24" t="s">
        <v>102</v>
      </c>
      <c r="BY7" s="24">
        <v>56.06</v>
      </c>
      <c r="BZ7" s="24">
        <v>53.25</v>
      </c>
      <c r="CA7" s="24">
        <v>51.14</v>
      </c>
      <c r="CB7" s="24" t="s">
        <v>102</v>
      </c>
      <c r="CC7" s="24" t="s">
        <v>102</v>
      </c>
      <c r="CD7" s="24" t="s">
        <v>102</v>
      </c>
      <c r="CE7" s="24">
        <v>244.11</v>
      </c>
      <c r="CF7" s="24">
        <v>210.36</v>
      </c>
      <c r="CG7" s="24" t="s">
        <v>102</v>
      </c>
      <c r="CH7" s="24" t="s">
        <v>102</v>
      </c>
      <c r="CI7" s="24" t="s">
        <v>102</v>
      </c>
      <c r="CJ7" s="24">
        <v>304.36</v>
      </c>
      <c r="CK7" s="24">
        <v>325.45</v>
      </c>
      <c r="CL7" s="24">
        <v>329.31</v>
      </c>
      <c r="CM7" s="24" t="s">
        <v>102</v>
      </c>
      <c r="CN7" s="24" t="s">
        <v>102</v>
      </c>
      <c r="CO7" s="24" t="s">
        <v>102</v>
      </c>
      <c r="CP7" s="24">
        <v>61.18</v>
      </c>
      <c r="CQ7" s="24">
        <v>61.18</v>
      </c>
      <c r="CR7" s="24" t="s">
        <v>102</v>
      </c>
      <c r="CS7" s="24" t="s">
        <v>102</v>
      </c>
      <c r="CT7" s="24" t="s">
        <v>102</v>
      </c>
      <c r="CU7" s="24">
        <v>54.08</v>
      </c>
      <c r="CV7" s="24">
        <v>52.59</v>
      </c>
      <c r="CW7" s="24">
        <v>54.37</v>
      </c>
      <c r="CX7" s="24" t="s">
        <v>102</v>
      </c>
      <c r="CY7" s="24" t="s">
        <v>102</v>
      </c>
      <c r="CZ7" s="24" t="s">
        <v>102</v>
      </c>
      <c r="DA7" s="24">
        <v>32.520000000000003</v>
      </c>
      <c r="DB7" s="24">
        <v>34.07</v>
      </c>
      <c r="DC7" s="24" t="s">
        <v>102</v>
      </c>
      <c r="DD7" s="24" t="s">
        <v>102</v>
      </c>
      <c r="DE7" s="24" t="s">
        <v>102</v>
      </c>
      <c r="DF7" s="24">
        <v>90.57</v>
      </c>
      <c r="DG7" s="24">
        <v>87.02</v>
      </c>
      <c r="DH7" s="24">
        <v>84.89</v>
      </c>
      <c r="DI7" s="24" t="s">
        <v>102</v>
      </c>
      <c r="DJ7" s="24" t="s">
        <v>102</v>
      </c>
      <c r="DK7" s="24" t="s">
        <v>102</v>
      </c>
      <c r="DL7" s="24">
        <v>56.74</v>
      </c>
      <c r="DM7" s="24">
        <v>59.98</v>
      </c>
      <c r="DN7" s="24" t="s">
        <v>102</v>
      </c>
      <c r="DO7" s="24" t="s">
        <v>102</v>
      </c>
      <c r="DP7" s="24" t="s">
        <v>102</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2026-03-04T01:01:46Z</dcterms:modified>
</cp:coreProperties>
</file>