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7\R8.1.16【和歌山県市町村課：照会】公営企業に係る経営比較分析表（令和６年度決算）の分析等について\有田川町提出\"/>
    </mc:Choice>
  </mc:AlternateContent>
  <workbookProtection workbookAlgorithmName="SHA-512" workbookHashValue="qOXViL6CkpVwWE7FbgKynnriwco/e6MMEz6onS49NL/01Fwyya4GwrFeToSvFnyUY6SR3Oujv85Vu20DuUipMg==" workbookSaltValue="Y3aulUB84GnD2nW3w0jJv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<sst xmlns="http://schemas.openxmlformats.org/spreadsheetml/2006/main" count="294" uniqueCount="115">
  <si>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</si>
  <si>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</si>
  <si>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</si>
  <si>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</si>
  <si>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</si>
  <si>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</si>
  <si>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</si>
  <si>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</si>
  <si>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</si>
  <si>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</si>
  <si>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</si>
  <si>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</si>
  <si>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</si>
  <si>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</si>
  <si>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</si>
  <si>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</si>
  <si>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</si>
  <si>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</si>
  <si>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</si>
  <si>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</si>
  <si>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</si>
  <si>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</si>
  <si>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</si>
  <si>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</si>
  <si>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</si>
  <si>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</si>
  <si>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</si>
  <si>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</si>
  <si>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</si>
  <si>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</si>
  <si>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</si>
  <si>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</si>
  <si>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</si>
  <si>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</si>
  <si>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</si>
  <si>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</si>
  <si>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</si>
  <si>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</si>
  <si>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</si>
  <si>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</si>
  <si>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</si>
  <si>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</si>
  <si>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</si>
  <si>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</si>
  <si>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</si>
  <si>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</si>
  <si>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</si>
  <si>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</si>
  <si>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</si>
  <si>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</si>
  <si>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</si>
  <si>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</si>
  <si>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</si>
  <si>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</si>
  <si>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</si>
  <si>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</si>
  <si>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</si>
  <si>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</si>
  <si>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</si>
  <si>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</si>
  <si>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</si>
  <si>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</si>
  <si>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</si>
  <si>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</si>
  <si>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</si>
  <si>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</si>
  <si>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</si>
  <si>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</si>
  <si>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</si>
  <si>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</si>
  <si>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</si>
  <si>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</si>
  <si>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</si>
  <si>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</si>
  <si>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</si>
  <si>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</si>
  <si>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</si>
  <si>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</si>
  <si>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</si>
  <si>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</si>
  <si>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</si>
  <si>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</si>
  <si>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</si>
  <si>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</si>
  <si>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</si>
  <si>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</si>
  <si>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</si>
  <si>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</si>
  <si>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</si>
  <si>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</si>
  <si>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</si>
  <si>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</si>
  <si>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</si>
  <si>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</si>
  <si>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</si>
  <si>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</si>
  <si>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</si>
  <si>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</si>
  <si>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</si>
  <si>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</si>
  <si>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</si>
  <si>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</si>
  <si>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</si>
  <si>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</si>
  <si>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</si>
  <si>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</si>
  <si>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</si>
  <si>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</si>
  <si>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</si>
  <si>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</si>
  <si>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</si>
  <si>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</si>
  <si>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本町の簡易水道事業は将来も給水人口や給水量が減少傾向であることから、給水収益も減少傾向で推移することが予想される。
　今後は、老朽化した基幹施設や管路の更新等の収益に結びつかない投資が増加することから、これらの事業が経営を圧迫する可能性が考えられる。
　また原価や、企業債残高対給水収益比率が高止まりしていることから、将来の事業継続性の観点に鑑みると、起債新規発行も今後抑制していかないといけない。
　そのようなことから、どの事業を実施することが効果的か、そして経費の削減等を十分に検討し、水道料金等の収入と建設工事等のバランスを取りながら健全経営に努めていくことが重要となる。</t>
    <rPh sb="106" eb="108">
      <t>ジギョウ</t>
    </rPh>
    <phoneticPr fontId="4"/>
  </si>
  <si>
    <t>　有形固定資産減価償却率は、老朽管の更新を行ってるため、類似団体平均値と比較しても25％上回っている。今後も施設更新の必要制が高いことが予想される。
　管路経年化率は、耐用年数を経過した管路延長の割合であり、今後はさらなる更新が必要である。
　管路更新率は、当該年度に更新した管路延長の割合を表している。今後も、老朽化した管路の更新を財源と考慮しながら、更新に努める必要がある。(令和5年度の正しい数値は「0.31％」である)</t>
    <rPh sb="14" eb="17">
      <t>ロウキュウカン</t>
    </rPh>
    <rPh sb="18" eb="20">
      <t>コウシン</t>
    </rPh>
    <rPh sb="21" eb="22">
      <t>オコナ</t>
    </rPh>
    <rPh sb="51" eb="53">
      <t>コンゴ</t>
    </rPh>
    <rPh sb="54" eb="56">
      <t>シセツ</t>
    </rPh>
    <rPh sb="56" eb="58">
      <t>コウシン</t>
    </rPh>
    <rPh sb="59" eb="61">
      <t>ヒツヨウ</t>
    </rPh>
    <rPh sb="61" eb="62">
      <t>セイ</t>
    </rPh>
    <rPh sb="63" eb="64">
      <t>タカ</t>
    </rPh>
    <rPh sb="68" eb="70">
      <t>ヨソウ</t>
    </rPh>
    <phoneticPr fontId="4"/>
  </si>
  <si>
    <r>
      <t>　経常収支比率は、100％を超えているが、一般会計からの繰入金（他会計補助金）によって補てんさしている。
　流動比率は、短期債務に対する支払い能力を表しているが、企業債償還額が高いため、低水準である。企業債の償還にも一般会計からの繰入金を充てている。
　企業債残高対給水収益比率は今後も新規事業による起債発行が予定されている為、同水準を維持すると想定される。</t>
    </r>
    <r>
      <rPr>
        <sz val="11"/>
        <color rgb="FFFF0000"/>
        <rFont val="ＭＳ ゴシック"/>
        <family val="3"/>
        <charset val="128"/>
      </rPr>
      <t xml:space="preserve">
　</t>
    </r>
    <r>
      <rPr>
        <sz val="11"/>
        <color theme="1"/>
        <rFont val="ＭＳ ゴシック"/>
        <family val="3"/>
        <charset val="128"/>
      </rPr>
      <t>料金回収率は100％を下回っており、収入の中で一般会計から繰入金の占める割合が高い。</t>
    </r>
    <r>
      <rPr>
        <sz val="11"/>
        <color rgb="FFFF0000"/>
        <rFont val="ＭＳ ゴシック"/>
        <family val="3"/>
        <charset val="128"/>
      </rPr>
      <t xml:space="preserve">
　</t>
    </r>
    <r>
      <rPr>
        <sz val="11"/>
        <color theme="1"/>
        <rFont val="ＭＳ ゴシック"/>
        <family val="3"/>
        <charset val="128"/>
      </rPr>
      <t>給水原価は、類似団体平均値と比較すると約129円高い数値となっている。</t>
    </r>
    <r>
      <rPr>
        <sz val="11"/>
        <color rgb="FFFF0000"/>
        <rFont val="ＭＳ ゴシック"/>
        <family val="3"/>
        <charset val="128"/>
      </rPr>
      <t xml:space="preserve">
　</t>
    </r>
    <r>
      <rPr>
        <sz val="11"/>
        <color theme="1"/>
        <rFont val="ＭＳ ゴシック"/>
        <family val="3"/>
        <charset val="128"/>
      </rPr>
      <t>施設利用率は、配水能力に対する配水量の割合で、類似団体平均値より上回っている。今後も需要変動を見越して適正規模の維持に努めていく。</t>
    </r>
    <r>
      <rPr>
        <sz val="11"/>
        <color rgb="FFFF0000"/>
        <rFont val="ＭＳ ゴシック"/>
        <family val="3"/>
        <charset val="128"/>
      </rPr>
      <t xml:space="preserve">
　</t>
    </r>
    <r>
      <rPr>
        <sz val="11"/>
        <color theme="1"/>
        <rFont val="ＭＳ ゴシック"/>
        <family val="3"/>
        <charset val="128"/>
      </rPr>
      <t>有収率は、類似団体平均値を上回っているが、昨年から約3％下がっている。今後も最優先に漏水調査等を実施し、有収率の更なる改善に努めていく必要がある。</t>
    </r>
    <rPh sb="32" eb="33">
      <t>ホカ</t>
    </rPh>
    <rPh sb="33" eb="35">
      <t>カイケイ</t>
    </rPh>
    <rPh sb="81" eb="83">
      <t>キギョウ</t>
    </rPh>
    <rPh sb="83" eb="84">
      <t>サイ</t>
    </rPh>
    <rPh sb="84" eb="87">
      <t>ショウカンガク</t>
    </rPh>
    <rPh sb="88" eb="89">
      <t>タカ</t>
    </rPh>
    <rPh sb="93" eb="96">
      <t>テイスイジュン</t>
    </rPh>
    <rPh sb="100" eb="103">
      <t>キギョウサイ</t>
    </rPh>
    <rPh sb="104" eb="106">
      <t>ショウカン</t>
    </rPh>
    <rPh sb="108" eb="112">
      <t>イッパンカイケイ</t>
    </rPh>
    <rPh sb="115" eb="118">
      <t>クリイレキン</t>
    </rPh>
    <rPh sb="119" eb="120">
      <t>ア</t>
    </rPh>
    <rPh sb="164" eb="167">
      <t>ドウスイジュン</t>
    </rPh>
    <rPh sb="168" eb="170">
      <t>イジ</t>
    </rPh>
    <rPh sb="199" eb="201">
      <t>シュウニュウ</t>
    </rPh>
    <rPh sb="202" eb="203">
      <t>ナカ</t>
    </rPh>
    <rPh sb="204" eb="208">
      <t>イッパンカイケイ</t>
    </rPh>
    <rPh sb="210" eb="213">
      <t>クリイレキン</t>
    </rPh>
    <rPh sb="214" eb="215">
      <t>シ</t>
    </rPh>
    <rPh sb="217" eb="219">
      <t>ワリアイ</t>
    </rPh>
    <rPh sb="220" eb="221">
      <t>タカ</t>
    </rPh>
    <rPh sb="249" eb="250">
      <t>タカ</t>
    </rPh>
    <rPh sb="342" eb="344">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</si>
</sst>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c:v>0.52</c:v>
                </c:pt>
              </c:numCache>
            </c:numRef>
          </c:val>
          <c:extLst>
            <c:ext xmlns:c16="http://schemas.microsoft.com/office/drawing/2014/chart" uri="{C3380CC4-5D6E-409C-BE32-E72D297353CC}">
              <c16:uniqueId val="{00000000-18BC-4C11-8F0E-032F9D95C81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0.28999999999999998</c:v>
                </c:pt>
                <c:pt idx="4">
                  <c:v>0.17</c:v>
                </c:pt>
              </c:numCache>
            </c:numRef>
          </c:val>
          <c:smooth val="0"/>
          <c:extLst>
            <c:ext xmlns:c16="http://schemas.microsoft.com/office/drawing/2014/chart" uri="{C3380CC4-5D6E-409C-BE32-E72D297353CC}">
              <c16:uniqueId val="{00000001-18BC-4C11-8F0E-032F9D95C81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63.86</c:v>
                </c:pt>
                <c:pt idx="4">
                  <c:v>66.41</c:v>
                </c:pt>
              </c:numCache>
            </c:numRef>
          </c:val>
          <c:extLst>
            <c:ext xmlns:c16="http://schemas.microsoft.com/office/drawing/2014/chart" uri="{C3380CC4-5D6E-409C-BE32-E72D297353CC}">
              <c16:uniqueId val="{00000000-C348-4282-AE3E-AEBFBCF8BE3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54.97</c:v>
                </c:pt>
                <c:pt idx="4">
                  <c:v>56.35</c:v>
                </c:pt>
              </c:numCache>
            </c:numRef>
          </c:val>
          <c:smooth val="0"/>
          <c:extLst>
            <c:ext xmlns:c16="http://schemas.microsoft.com/office/drawing/2014/chart" uri="{C3380CC4-5D6E-409C-BE32-E72D297353CC}">
              <c16:uniqueId val="{00000001-C348-4282-AE3E-AEBFBCF8BE3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77.86</c:v>
                </c:pt>
                <c:pt idx="4">
                  <c:v>74.62</c:v>
                </c:pt>
              </c:numCache>
            </c:numRef>
          </c:val>
          <c:extLst>
            <c:ext xmlns:c16="http://schemas.microsoft.com/office/drawing/2014/chart" uri="{C3380CC4-5D6E-409C-BE32-E72D297353CC}">
              <c16:uniqueId val="{00000000-C756-4083-A5C4-59D96EB21F4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71.36</c:v>
                </c:pt>
                <c:pt idx="4">
                  <c:v>69.33</c:v>
                </c:pt>
              </c:numCache>
            </c:numRef>
          </c:val>
          <c:smooth val="0"/>
          <c:extLst>
            <c:ext xmlns:c16="http://schemas.microsoft.com/office/drawing/2014/chart" uri="{C3380CC4-5D6E-409C-BE32-E72D297353CC}">
              <c16:uniqueId val="{00000001-C756-4083-A5C4-59D96EB21F4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101.62</c:v>
                </c:pt>
                <c:pt idx="4">
                  <c:v>100.14</c:v>
                </c:pt>
              </c:numCache>
            </c:numRef>
          </c:val>
          <c:extLst>
            <c:ext xmlns:c16="http://schemas.microsoft.com/office/drawing/2014/chart" uri="{C3380CC4-5D6E-409C-BE32-E72D297353CC}">
              <c16:uniqueId val="{00000000-65A6-423E-9B1B-CAE554E642C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97.35</c:v>
                </c:pt>
                <c:pt idx="4">
                  <c:v>100.59</c:v>
                </c:pt>
              </c:numCache>
            </c:numRef>
          </c:val>
          <c:smooth val="0"/>
          <c:extLst>
            <c:ext xmlns:c16="http://schemas.microsoft.com/office/drawing/2014/chart" uri="{C3380CC4-5D6E-409C-BE32-E72D297353CC}">
              <c16:uniqueId val="{00000001-65A6-423E-9B1B-CAE554E642C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61.91</c:v>
                </c:pt>
                <c:pt idx="4">
                  <c:v>63.11</c:v>
                </c:pt>
              </c:numCache>
            </c:numRef>
          </c:val>
          <c:extLst>
            <c:ext xmlns:c16="http://schemas.microsoft.com/office/drawing/2014/chart" uri="{C3380CC4-5D6E-409C-BE32-E72D297353CC}">
              <c16:uniqueId val="{00000000-1DAC-4F85-B4A7-82C13D21FE7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45.06</c:v>
                </c:pt>
                <c:pt idx="4">
                  <c:v>37.619999999999997</c:v>
                </c:pt>
              </c:numCache>
            </c:numRef>
          </c:val>
          <c:smooth val="0"/>
          <c:extLst>
            <c:ext xmlns:c16="http://schemas.microsoft.com/office/drawing/2014/chart" uri="{C3380CC4-5D6E-409C-BE32-E72D297353CC}">
              <c16:uniqueId val="{00000001-1DAC-4F85-B4A7-82C13D21FE7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9.7200000000000006</c:v>
                </c:pt>
                <c:pt idx="4">
                  <c:v>7.61</c:v>
                </c:pt>
              </c:numCache>
            </c:numRef>
          </c:val>
          <c:extLst>
            <c:ext xmlns:c16="http://schemas.microsoft.com/office/drawing/2014/chart" uri="{C3380CC4-5D6E-409C-BE32-E72D297353CC}">
              <c16:uniqueId val="{00000000-13E7-4557-98FE-652BEDFD48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17.05</c:v>
                </c:pt>
                <c:pt idx="4">
                  <c:v>15.2</c:v>
                </c:pt>
              </c:numCache>
            </c:numRef>
          </c:val>
          <c:smooth val="0"/>
          <c:extLst>
            <c:ext xmlns:c16="http://schemas.microsoft.com/office/drawing/2014/chart" uri="{C3380CC4-5D6E-409C-BE32-E72D297353CC}">
              <c16:uniqueId val="{00000001-13E7-4557-98FE-652BEDFD48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908-41BF-A5F4-A02D7FE1FF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25.06</c:v>
                </c:pt>
                <c:pt idx="4">
                  <c:v>18.309999999999999</c:v>
                </c:pt>
              </c:numCache>
            </c:numRef>
          </c:val>
          <c:smooth val="0"/>
          <c:extLst>
            <c:ext xmlns:c16="http://schemas.microsoft.com/office/drawing/2014/chart" uri="{C3380CC4-5D6E-409C-BE32-E72D297353CC}">
              <c16:uniqueId val="{00000001-E908-41BF-A5F4-A02D7FE1FF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35.25</c:v>
                </c:pt>
                <c:pt idx="4">
                  <c:v>48.92</c:v>
                </c:pt>
              </c:numCache>
            </c:numRef>
          </c:val>
          <c:extLst>
            <c:ext xmlns:c16="http://schemas.microsoft.com/office/drawing/2014/chart" uri="{C3380CC4-5D6E-409C-BE32-E72D297353CC}">
              <c16:uniqueId val="{00000000-18FD-4ECC-B626-C4727F0CE0E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134.22</c:v>
                </c:pt>
                <c:pt idx="4">
                  <c:v>146.79</c:v>
                </c:pt>
              </c:numCache>
            </c:numRef>
          </c:val>
          <c:smooth val="0"/>
          <c:extLst>
            <c:ext xmlns:c16="http://schemas.microsoft.com/office/drawing/2014/chart" uri="{C3380CC4-5D6E-409C-BE32-E72D297353CC}">
              <c16:uniqueId val="{00000001-18FD-4ECC-B626-C4727F0CE0E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1010.01</c:v>
                </c:pt>
                <c:pt idx="4">
                  <c:v>931.32</c:v>
                </c:pt>
              </c:numCache>
            </c:numRef>
          </c:val>
          <c:extLst>
            <c:ext xmlns:c16="http://schemas.microsoft.com/office/drawing/2014/chart" uri="{C3380CC4-5D6E-409C-BE32-E72D297353CC}">
              <c16:uniqueId val="{00000000-2B6E-44EE-A7B4-0B6160A3E81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1331.83</c:v>
                </c:pt>
                <c:pt idx="4">
                  <c:v>1124.56</c:v>
                </c:pt>
              </c:numCache>
            </c:numRef>
          </c:val>
          <c:smooth val="0"/>
          <c:extLst>
            <c:ext xmlns:c16="http://schemas.microsoft.com/office/drawing/2014/chart" uri="{C3380CC4-5D6E-409C-BE32-E72D297353CC}">
              <c16:uniqueId val="{00000001-2B6E-44EE-A7B4-0B6160A3E81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49.57</c:v>
                </c:pt>
                <c:pt idx="4">
                  <c:v>49.68</c:v>
                </c:pt>
              </c:numCache>
            </c:numRef>
          </c:val>
          <c:extLst>
            <c:ext xmlns:c16="http://schemas.microsoft.com/office/drawing/2014/chart" uri="{C3380CC4-5D6E-409C-BE32-E72D297353CC}">
              <c16:uniqueId val="{00000000-C732-4912-83CE-B6062FAC3DB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47.78</c:v>
                </c:pt>
                <c:pt idx="4">
                  <c:v>53.53</c:v>
                </c:pt>
              </c:numCache>
            </c:numRef>
          </c:val>
          <c:smooth val="0"/>
          <c:extLst>
            <c:ext xmlns:c16="http://schemas.microsoft.com/office/drawing/2014/chart" uri="{C3380CC4-5D6E-409C-BE32-E72D297353CC}">
              <c16:uniqueId val="{00000001-C732-4912-83CE-B6062FAC3DB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364.77</c:v>
                </c:pt>
                <c:pt idx="4">
                  <c:v>366.34</c:v>
                </c:pt>
              </c:numCache>
            </c:numRef>
          </c:val>
          <c:extLst>
            <c:ext xmlns:c16="http://schemas.microsoft.com/office/drawing/2014/chart" uri="{C3380CC4-5D6E-409C-BE32-E72D297353CC}">
              <c16:uniqueId val="{00000000-1223-4883-A214-5A84251BE25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319.76</c:v>
                </c:pt>
                <c:pt idx="4">
                  <c:v>236.73</c:v>
                </c:pt>
              </c:numCache>
            </c:numRef>
          </c:val>
          <c:smooth val="0"/>
          <c:extLst>
            <c:ext xmlns:c16="http://schemas.microsoft.com/office/drawing/2014/chart" uri="{C3380CC4-5D6E-409C-BE32-E72D297353CC}">
              <c16:uniqueId val="{00000001-1223-4883-A214-5A84251BE25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和歌山県　有田川町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C2</v>
      </c>
      <c r="X8" s="74"/>
      <c r="Y8" s="74"/>
      <c r="Z8" s="74"/>
      <c r="AA8" s="74"/>
      <c r="AB8" s="74"/>
      <c r="AC8" s="74"/>
      <c r="AD8" s="74" t="str">
        <f>データ!$M$6</f>
        <v>非設置</v>
      </c>
      <c r="AE8" s="74"/>
      <c r="AF8" s="74"/>
      <c r="AG8" s="74"/>
      <c r="AH8" s="74"/>
      <c r="AI8" s="74"/>
      <c r="AJ8" s="74"/>
      <c r="AK8" s="2"/>
      <c r="AL8" s="65">
        <f>データ!$R$6</f>
        <v>24954</v>
      </c>
      <c r="AM8" s="65"/>
      <c r="AN8" s="65"/>
      <c r="AO8" s="65"/>
      <c r="AP8" s="65"/>
      <c r="AQ8" s="65"/>
      <c r="AR8" s="65"/>
      <c r="AS8" s="65"/>
      <c r="AT8" s="36">
        <f>データ!$S$6</f>
        <v>351.84</v>
      </c>
      <c r="AU8" s="37"/>
      <c r="AV8" s="37"/>
      <c r="AW8" s="37"/>
      <c r="AX8" s="37"/>
      <c r="AY8" s="37"/>
      <c r="AZ8" s="37"/>
      <c r="BA8" s="37"/>
      <c r="BB8" s="54">
        <f>データ!$T$6</f>
        <v>70.92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68.87</v>
      </c>
      <c r="J10" s="37"/>
      <c r="K10" s="37"/>
      <c r="L10" s="37"/>
      <c r="M10" s="37"/>
      <c r="N10" s="37"/>
      <c r="O10" s="64"/>
      <c r="P10" s="54">
        <f>データ!$P$6</f>
        <v>30.68</v>
      </c>
      <c r="Q10" s="54"/>
      <c r="R10" s="54"/>
      <c r="S10" s="54"/>
      <c r="T10" s="54"/>
      <c r="U10" s="54"/>
      <c r="V10" s="54"/>
      <c r="W10" s="65">
        <f>データ!$Q$6</f>
        <v>3190</v>
      </c>
      <c r="X10" s="65"/>
      <c r="Y10" s="65"/>
      <c r="Z10" s="65"/>
      <c r="AA10" s="65"/>
      <c r="AB10" s="65"/>
      <c r="AC10" s="65"/>
      <c r="AD10" s="2"/>
      <c r="AE10" s="2"/>
      <c r="AF10" s="2"/>
      <c r="AG10" s="2"/>
      <c r="AH10" s="2"/>
      <c r="AI10" s="2"/>
      <c r="AJ10" s="2"/>
      <c r="AK10" s="2"/>
      <c r="AL10" s="65">
        <f>データ!$U$6</f>
        <v>7617</v>
      </c>
      <c r="AM10" s="65"/>
      <c r="AN10" s="65"/>
      <c r="AO10" s="65"/>
      <c r="AP10" s="65"/>
      <c r="AQ10" s="65"/>
      <c r="AR10" s="65"/>
      <c r="AS10" s="65"/>
      <c r="AT10" s="36">
        <f>データ!$V$6</f>
        <v>143.15</v>
      </c>
      <c r="AU10" s="37"/>
      <c r="AV10" s="37"/>
      <c r="AW10" s="37"/>
      <c r="AX10" s="37"/>
      <c r="AY10" s="37"/>
      <c r="AZ10" s="37"/>
      <c r="BA10" s="37"/>
      <c r="BB10" s="54">
        <f>データ!$W$6</f>
        <v>53.21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114</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XDbObWhnkWU3Uai/Fm1dz844MJMiJilmtSfSQ0xF6RP0JFSkHs6Bqrb1SX1HuyWDPt0S9O3rvz5+nRB1WTm6zQ==" saltValue="Wx+1a0KAfo7Q4IsXr85ia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303666</v>
      </c>
      <c r="D6" s="20">
        <f t="shared" si="3"/>
        <v>46</v>
      </c>
      <c r="E6" s="20">
        <f t="shared" si="3"/>
        <v>1</v>
      </c>
      <c r="F6" s="20">
        <f t="shared" si="3"/>
        <v>0</v>
      </c>
      <c r="G6" s="20">
        <f t="shared" si="3"/>
        <v>5</v>
      </c>
      <c r="H6" s="20" t="str">
        <f t="shared" si="3"/>
        <v>和歌山県　有田川町</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68.87</v>
      </c>
      <c r="P6" s="21">
        <f t="shared" si="3"/>
        <v>30.68</v>
      </c>
      <c r="Q6" s="21">
        <f t="shared" si="3"/>
        <v>3190</v>
      </c>
      <c r="R6" s="21">
        <f t="shared" si="3"/>
        <v>24954</v>
      </c>
      <c r="S6" s="21">
        <f t="shared" si="3"/>
        <v>351.84</v>
      </c>
      <c r="T6" s="21">
        <f t="shared" si="3"/>
        <v>70.92</v>
      </c>
      <c r="U6" s="21">
        <f t="shared" si="3"/>
        <v>7617</v>
      </c>
      <c r="V6" s="21">
        <f t="shared" si="3"/>
        <v>143.15</v>
      </c>
      <c r="W6" s="21">
        <f t="shared" si="3"/>
        <v>53.21</v>
      </c>
      <c r="X6" s="22" t="str">
        <f>IF(X7="",NA(),X7)</f>
        <v>-</v>
      </c>
      <c r="Y6" s="22" t="str">
        <f t="shared" ref="Y6:AG6" si="4">IF(Y7="",NA(),Y7)</f>
        <v>-</v>
      </c>
      <c r="Z6" s="22" t="str">
        <f t="shared" si="4"/>
        <v>-</v>
      </c>
      <c r="AA6" s="22">
        <f t="shared" si="4"/>
        <v>101.62</v>
      </c>
      <c r="AB6" s="22">
        <f t="shared" si="4"/>
        <v>100.14</v>
      </c>
      <c r="AC6" s="22" t="str">
        <f t="shared" si="4"/>
        <v>-</v>
      </c>
      <c r="AD6" s="22" t="str">
        <f t="shared" si="4"/>
        <v>-</v>
      </c>
      <c r="AE6" s="22" t="str">
        <f t="shared" si="4"/>
        <v>-</v>
      </c>
      <c r="AF6" s="22">
        <f t="shared" si="4"/>
        <v>97.35</v>
      </c>
      <c r="AG6" s="22">
        <f t="shared" si="4"/>
        <v>100.59</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25.06</v>
      </c>
      <c r="AR6" s="22">
        <f t="shared" si="5"/>
        <v>18.309999999999999</v>
      </c>
      <c r="AS6" s="21" t="str">
        <f>IF(AS7="","",IF(AS7="-","【-】","【"&amp;SUBSTITUTE(TEXT(AS7,"#,##0.00"),"-","△")&amp;"】"))</f>
        <v>【26.96】</v>
      </c>
      <c r="AT6" s="22" t="str">
        <f>IF(AT7="",NA(),AT7)</f>
        <v>-</v>
      </c>
      <c r="AU6" s="22" t="str">
        <f t="shared" ref="AU6:BC6" si="6">IF(AU7="",NA(),AU7)</f>
        <v>-</v>
      </c>
      <c r="AV6" s="22" t="str">
        <f t="shared" si="6"/>
        <v>-</v>
      </c>
      <c r="AW6" s="22">
        <f t="shared" si="6"/>
        <v>35.25</v>
      </c>
      <c r="AX6" s="22">
        <f t="shared" si="6"/>
        <v>48.92</v>
      </c>
      <c r="AY6" s="22" t="str">
        <f t="shared" si="6"/>
        <v>-</v>
      </c>
      <c r="AZ6" s="22" t="str">
        <f t="shared" si="6"/>
        <v>-</v>
      </c>
      <c r="BA6" s="22" t="str">
        <f t="shared" si="6"/>
        <v>-</v>
      </c>
      <c r="BB6" s="22">
        <f t="shared" si="6"/>
        <v>134.22</v>
      </c>
      <c r="BC6" s="22">
        <f t="shared" si="6"/>
        <v>146.79</v>
      </c>
      <c r="BD6" s="21" t="str">
        <f>IF(BD7="","",IF(BD7="-","【-】","【"&amp;SUBSTITUTE(TEXT(BD7,"#,##0.00"),"-","△")&amp;"】"))</f>
        <v>【142.39】</v>
      </c>
      <c r="BE6" s="22" t="str">
        <f>IF(BE7="",NA(),BE7)</f>
        <v>-</v>
      </c>
      <c r="BF6" s="22" t="str">
        <f t="shared" ref="BF6:BN6" si="7">IF(BF7="",NA(),BF7)</f>
        <v>-</v>
      </c>
      <c r="BG6" s="22" t="str">
        <f t="shared" si="7"/>
        <v>-</v>
      </c>
      <c r="BH6" s="22">
        <f t="shared" si="7"/>
        <v>1010.01</v>
      </c>
      <c r="BI6" s="22">
        <f t="shared" si="7"/>
        <v>931.32</v>
      </c>
      <c r="BJ6" s="22" t="str">
        <f t="shared" si="7"/>
        <v>-</v>
      </c>
      <c r="BK6" s="22" t="str">
        <f t="shared" si="7"/>
        <v>-</v>
      </c>
      <c r="BL6" s="22" t="str">
        <f t="shared" si="7"/>
        <v>-</v>
      </c>
      <c r="BM6" s="22">
        <f t="shared" si="7"/>
        <v>1331.83</v>
      </c>
      <c r="BN6" s="22">
        <f t="shared" si="7"/>
        <v>1124.56</v>
      </c>
      <c r="BO6" s="21" t="str">
        <f>IF(BO7="","",IF(BO7="-","【-】","【"&amp;SUBSTITUTE(TEXT(BO7,"#,##0.00"),"-","△")&amp;"】"))</f>
        <v>【1,043.36】</v>
      </c>
      <c r="BP6" s="22" t="str">
        <f>IF(BP7="",NA(),BP7)</f>
        <v>-</v>
      </c>
      <c r="BQ6" s="22" t="str">
        <f t="shared" ref="BQ6:BY6" si="8">IF(BQ7="",NA(),BQ7)</f>
        <v>-</v>
      </c>
      <c r="BR6" s="22" t="str">
        <f t="shared" si="8"/>
        <v>-</v>
      </c>
      <c r="BS6" s="22">
        <f t="shared" si="8"/>
        <v>49.57</v>
      </c>
      <c r="BT6" s="22">
        <f t="shared" si="8"/>
        <v>49.68</v>
      </c>
      <c r="BU6" s="22" t="str">
        <f t="shared" si="8"/>
        <v>-</v>
      </c>
      <c r="BV6" s="22" t="str">
        <f t="shared" si="8"/>
        <v>-</v>
      </c>
      <c r="BW6" s="22" t="str">
        <f t="shared" si="8"/>
        <v>-</v>
      </c>
      <c r="BX6" s="22">
        <f t="shared" si="8"/>
        <v>47.78</v>
      </c>
      <c r="BY6" s="22">
        <f t="shared" si="8"/>
        <v>53.53</v>
      </c>
      <c r="BZ6" s="21" t="str">
        <f>IF(BZ7="","",IF(BZ7="-","【-】","【"&amp;SUBSTITUTE(TEXT(BZ7,"#,##0.00"),"-","△")&amp;"】"))</f>
        <v>【56.19】</v>
      </c>
      <c r="CA6" s="22" t="str">
        <f>IF(CA7="",NA(),CA7)</f>
        <v>-</v>
      </c>
      <c r="CB6" s="22" t="str">
        <f t="shared" ref="CB6:CJ6" si="9">IF(CB7="",NA(),CB7)</f>
        <v>-</v>
      </c>
      <c r="CC6" s="22" t="str">
        <f t="shared" si="9"/>
        <v>-</v>
      </c>
      <c r="CD6" s="22">
        <f t="shared" si="9"/>
        <v>364.77</v>
      </c>
      <c r="CE6" s="22">
        <f t="shared" si="9"/>
        <v>366.34</v>
      </c>
      <c r="CF6" s="22" t="str">
        <f t="shared" si="9"/>
        <v>-</v>
      </c>
      <c r="CG6" s="22" t="str">
        <f t="shared" si="9"/>
        <v>-</v>
      </c>
      <c r="CH6" s="22" t="str">
        <f t="shared" si="9"/>
        <v>-</v>
      </c>
      <c r="CI6" s="22">
        <f t="shared" si="9"/>
        <v>319.76</v>
      </c>
      <c r="CJ6" s="22">
        <f t="shared" si="9"/>
        <v>236.73</v>
      </c>
      <c r="CK6" s="21" t="str">
        <f>IF(CK7="","",IF(CK7="-","【-】","【"&amp;SUBSTITUTE(TEXT(CK7,"#,##0.00"),"-","△")&amp;"】"))</f>
        <v>【285.60】</v>
      </c>
      <c r="CL6" s="22" t="str">
        <f>IF(CL7="",NA(),CL7)</f>
        <v>-</v>
      </c>
      <c r="CM6" s="22" t="str">
        <f t="shared" ref="CM6:CU6" si="10">IF(CM7="",NA(),CM7)</f>
        <v>-</v>
      </c>
      <c r="CN6" s="22" t="str">
        <f t="shared" si="10"/>
        <v>-</v>
      </c>
      <c r="CO6" s="22">
        <f t="shared" si="10"/>
        <v>63.86</v>
      </c>
      <c r="CP6" s="22">
        <f t="shared" si="10"/>
        <v>66.41</v>
      </c>
      <c r="CQ6" s="22" t="str">
        <f t="shared" si="10"/>
        <v>-</v>
      </c>
      <c r="CR6" s="22" t="str">
        <f t="shared" si="10"/>
        <v>-</v>
      </c>
      <c r="CS6" s="22" t="str">
        <f t="shared" si="10"/>
        <v>-</v>
      </c>
      <c r="CT6" s="22">
        <f t="shared" si="10"/>
        <v>54.97</v>
      </c>
      <c r="CU6" s="22">
        <f t="shared" si="10"/>
        <v>56.35</v>
      </c>
      <c r="CV6" s="21" t="str">
        <f>IF(CV7="","",IF(CV7="-","【-】","【"&amp;SUBSTITUTE(TEXT(CV7,"#,##0.00"),"-","△")&amp;"】"))</f>
        <v>【48.33】</v>
      </c>
      <c r="CW6" s="22" t="str">
        <f>IF(CW7="",NA(),CW7)</f>
        <v>-</v>
      </c>
      <c r="CX6" s="22" t="str">
        <f t="shared" ref="CX6:DF6" si="11">IF(CX7="",NA(),CX7)</f>
        <v>-</v>
      </c>
      <c r="CY6" s="22" t="str">
        <f t="shared" si="11"/>
        <v>-</v>
      </c>
      <c r="CZ6" s="22">
        <f t="shared" si="11"/>
        <v>77.86</v>
      </c>
      <c r="DA6" s="22">
        <f t="shared" si="11"/>
        <v>74.62</v>
      </c>
      <c r="DB6" s="22" t="str">
        <f t="shared" si="11"/>
        <v>-</v>
      </c>
      <c r="DC6" s="22" t="str">
        <f t="shared" si="11"/>
        <v>-</v>
      </c>
      <c r="DD6" s="22" t="str">
        <f t="shared" si="11"/>
        <v>-</v>
      </c>
      <c r="DE6" s="22">
        <f t="shared" si="11"/>
        <v>71.36</v>
      </c>
      <c r="DF6" s="22">
        <f t="shared" si="11"/>
        <v>69.33</v>
      </c>
      <c r="DG6" s="21" t="str">
        <f>IF(DG7="","",IF(DG7="-","【-】","【"&amp;SUBSTITUTE(TEXT(DG7,"#,##0.00"),"-","△")&amp;"】"))</f>
        <v>【70.34】</v>
      </c>
      <c r="DH6" s="22" t="str">
        <f>IF(DH7="",NA(),DH7)</f>
        <v>-</v>
      </c>
      <c r="DI6" s="22" t="str">
        <f t="shared" ref="DI6:DQ6" si="12">IF(DI7="",NA(),DI7)</f>
        <v>-</v>
      </c>
      <c r="DJ6" s="22" t="str">
        <f t="shared" si="12"/>
        <v>-</v>
      </c>
      <c r="DK6" s="22">
        <f t="shared" si="12"/>
        <v>61.91</v>
      </c>
      <c r="DL6" s="22">
        <f t="shared" si="12"/>
        <v>63.11</v>
      </c>
      <c r="DM6" s="22" t="str">
        <f t="shared" si="12"/>
        <v>-</v>
      </c>
      <c r="DN6" s="22" t="str">
        <f t="shared" si="12"/>
        <v>-</v>
      </c>
      <c r="DO6" s="22" t="str">
        <f t="shared" si="12"/>
        <v>-</v>
      </c>
      <c r="DP6" s="22">
        <f t="shared" si="12"/>
        <v>45.06</v>
      </c>
      <c r="DQ6" s="22">
        <f t="shared" si="12"/>
        <v>37.619999999999997</v>
      </c>
      <c r="DR6" s="21" t="str">
        <f>IF(DR7="","",IF(DR7="-","【-】","【"&amp;SUBSTITUTE(TEXT(DR7,"#,##0.00"),"-","△")&amp;"】"))</f>
        <v>【35.50】</v>
      </c>
      <c r="DS6" s="22" t="str">
        <f>IF(DS7="",NA(),DS7)</f>
        <v>-</v>
      </c>
      <c r="DT6" s="22" t="str">
        <f t="shared" ref="DT6:EB6" si="13">IF(DT7="",NA(),DT7)</f>
        <v>-</v>
      </c>
      <c r="DU6" s="22" t="str">
        <f t="shared" si="13"/>
        <v>-</v>
      </c>
      <c r="DV6" s="22">
        <f t="shared" si="13"/>
        <v>9.7200000000000006</v>
      </c>
      <c r="DW6" s="22">
        <f t="shared" si="13"/>
        <v>7.61</v>
      </c>
      <c r="DX6" s="22" t="str">
        <f t="shared" si="13"/>
        <v>-</v>
      </c>
      <c r="DY6" s="22" t="str">
        <f t="shared" si="13"/>
        <v>-</v>
      </c>
      <c r="DZ6" s="22" t="str">
        <f t="shared" si="13"/>
        <v>-</v>
      </c>
      <c r="EA6" s="22">
        <f t="shared" si="13"/>
        <v>17.05</v>
      </c>
      <c r="EB6" s="22">
        <f t="shared" si="13"/>
        <v>15.2</v>
      </c>
      <c r="EC6" s="21" t="str">
        <f>IF(EC7="","",IF(EC7="-","【-】","【"&amp;SUBSTITUTE(TEXT(EC7,"#,##0.00"),"-","△")&amp;"】"))</f>
        <v>【16.16】</v>
      </c>
      <c r="ED6" s="22" t="str">
        <f>IF(ED7="",NA(),ED7)</f>
        <v>-</v>
      </c>
      <c r="EE6" s="22" t="str">
        <f t="shared" ref="EE6:EM6" si="14">IF(EE7="",NA(),EE7)</f>
        <v>-</v>
      </c>
      <c r="EF6" s="22" t="str">
        <f t="shared" si="14"/>
        <v>-</v>
      </c>
      <c r="EG6" s="21">
        <f t="shared" si="14"/>
        <v>0</v>
      </c>
      <c r="EH6" s="22">
        <f t="shared" si="14"/>
        <v>0.52</v>
      </c>
      <c r="EI6" s="22" t="str">
        <f t="shared" si="14"/>
        <v>-</v>
      </c>
      <c r="EJ6" s="22" t="str">
        <f t="shared" si="14"/>
        <v>-</v>
      </c>
      <c r="EK6" s="22" t="str">
        <f t="shared" si="14"/>
        <v>-</v>
      </c>
      <c r="EL6" s="22">
        <f t="shared" si="14"/>
        <v>0.28999999999999998</v>
      </c>
      <c r="EM6" s="22">
        <f t="shared" si="14"/>
        <v>0.17</v>
      </c>
      <c r="EN6" s="21" t="str">
        <f>IF(EN7="","",IF(EN7="-","【-】","【"&amp;SUBSTITUTE(TEXT(EN7,"#,##0.00"),"-","△")&amp;"】"))</f>
        <v>【0.28】</v>
      </c>
    </row>
    <row r="7" spans="1:144" s="23" customFormat="1" x14ac:dyDescent="0.15">
      <c r="A7" s="15"/>
      <c r="B7" s="24">
        <v>2024</v>
      </c>
      <c r="C7" s="24">
        <v>303666</v>
      </c>
      <c r="D7" s="24">
        <v>46</v>
      </c>
      <c r="E7" s="24">
        <v>1</v>
      </c>
      <c r="F7" s="24">
        <v>0</v>
      </c>
      <c r="G7" s="24">
        <v>5</v>
      </c>
      <c r="H7" s="24" t="s">
        <v>93</v>
      </c>
      <c r="I7" s="24" t="s">
        <v>94</v>
      </c>
      <c r="J7" s="24" t="s">
        <v>95</v>
      </c>
      <c r="K7" s="24" t="s">
        <v>96</v>
      </c>
      <c r="L7" s="24" t="s">
        <v>97</v>
      </c>
      <c r="M7" s="24" t="s">
        <v>98</v>
      </c>
      <c r="N7" s="25" t="s">
        <v>99</v>
      </c>
      <c r="O7" s="25">
        <v>68.87</v>
      </c>
      <c r="P7" s="25">
        <v>30.68</v>
      </c>
      <c r="Q7" s="25">
        <v>3190</v>
      </c>
      <c r="R7" s="25">
        <v>24954</v>
      </c>
      <c r="S7" s="25">
        <v>351.84</v>
      </c>
      <c r="T7" s="25">
        <v>70.92</v>
      </c>
      <c r="U7" s="25">
        <v>7617</v>
      </c>
      <c r="V7" s="25">
        <v>143.15</v>
      </c>
      <c r="W7" s="25">
        <v>53.21</v>
      </c>
      <c r="X7" s="25" t="s">
        <v>99</v>
      </c>
      <c r="Y7" s="25" t="s">
        <v>99</v>
      </c>
      <c r="Z7" s="25" t="s">
        <v>99</v>
      </c>
      <c r="AA7" s="25">
        <v>101.62</v>
      </c>
      <c r="AB7" s="25">
        <v>100.14</v>
      </c>
      <c r="AC7" s="25" t="s">
        <v>99</v>
      </c>
      <c r="AD7" s="25" t="s">
        <v>99</v>
      </c>
      <c r="AE7" s="25" t="s">
        <v>99</v>
      </c>
      <c r="AF7" s="25">
        <v>97.35</v>
      </c>
      <c r="AG7" s="25">
        <v>100.59</v>
      </c>
      <c r="AH7" s="25">
        <v>102.02</v>
      </c>
      <c r="AI7" s="25" t="s">
        <v>99</v>
      </c>
      <c r="AJ7" s="25" t="s">
        <v>99</v>
      </c>
      <c r="AK7" s="25" t="s">
        <v>99</v>
      </c>
      <c r="AL7" s="25">
        <v>0</v>
      </c>
      <c r="AM7" s="25">
        <v>0</v>
      </c>
      <c r="AN7" s="25" t="s">
        <v>99</v>
      </c>
      <c r="AO7" s="25" t="s">
        <v>99</v>
      </c>
      <c r="AP7" s="25" t="s">
        <v>99</v>
      </c>
      <c r="AQ7" s="25">
        <v>25.06</v>
      </c>
      <c r="AR7" s="25">
        <v>18.309999999999999</v>
      </c>
      <c r="AS7" s="25">
        <v>26.96</v>
      </c>
      <c r="AT7" s="25" t="s">
        <v>99</v>
      </c>
      <c r="AU7" s="25" t="s">
        <v>99</v>
      </c>
      <c r="AV7" s="25" t="s">
        <v>99</v>
      </c>
      <c r="AW7" s="25">
        <v>35.25</v>
      </c>
      <c r="AX7" s="25">
        <v>48.92</v>
      </c>
      <c r="AY7" s="25" t="s">
        <v>99</v>
      </c>
      <c r="AZ7" s="25" t="s">
        <v>99</v>
      </c>
      <c r="BA7" s="25" t="s">
        <v>99</v>
      </c>
      <c r="BB7" s="25">
        <v>134.22</v>
      </c>
      <c r="BC7" s="25">
        <v>146.79</v>
      </c>
      <c r="BD7" s="25">
        <v>142.38999999999999</v>
      </c>
      <c r="BE7" s="25" t="s">
        <v>99</v>
      </c>
      <c r="BF7" s="25" t="s">
        <v>99</v>
      </c>
      <c r="BG7" s="25" t="s">
        <v>99</v>
      </c>
      <c r="BH7" s="25">
        <v>1010.01</v>
      </c>
      <c r="BI7" s="25">
        <v>931.32</v>
      </c>
      <c r="BJ7" s="25" t="s">
        <v>99</v>
      </c>
      <c r="BK7" s="25" t="s">
        <v>99</v>
      </c>
      <c r="BL7" s="25" t="s">
        <v>99</v>
      </c>
      <c r="BM7" s="25">
        <v>1331.83</v>
      </c>
      <c r="BN7" s="25">
        <v>1124.56</v>
      </c>
      <c r="BO7" s="25">
        <v>1043.3599999999999</v>
      </c>
      <c r="BP7" s="25" t="s">
        <v>99</v>
      </c>
      <c r="BQ7" s="25" t="s">
        <v>99</v>
      </c>
      <c r="BR7" s="25" t="s">
        <v>99</v>
      </c>
      <c r="BS7" s="25">
        <v>49.57</v>
      </c>
      <c r="BT7" s="25">
        <v>49.68</v>
      </c>
      <c r="BU7" s="25" t="s">
        <v>99</v>
      </c>
      <c r="BV7" s="25" t="s">
        <v>99</v>
      </c>
      <c r="BW7" s="25" t="s">
        <v>99</v>
      </c>
      <c r="BX7" s="25">
        <v>47.78</v>
      </c>
      <c r="BY7" s="25">
        <v>53.53</v>
      </c>
      <c r="BZ7" s="25">
        <v>56.19</v>
      </c>
      <c r="CA7" s="25" t="s">
        <v>99</v>
      </c>
      <c r="CB7" s="25" t="s">
        <v>99</v>
      </c>
      <c r="CC7" s="25" t="s">
        <v>99</v>
      </c>
      <c r="CD7" s="25">
        <v>364.77</v>
      </c>
      <c r="CE7" s="25">
        <v>366.34</v>
      </c>
      <c r="CF7" s="25" t="s">
        <v>99</v>
      </c>
      <c r="CG7" s="25" t="s">
        <v>99</v>
      </c>
      <c r="CH7" s="25" t="s">
        <v>99</v>
      </c>
      <c r="CI7" s="25">
        <v>319.76</v>
      </c>
      <c r="CJ7" s="25">
        <v>236.73</v>
      </c>
      <c r="CK7" s="25">
        <v>285.60000000000002</v>
      </c>
      <c r="CL7" s="25" t="s">
        <v>99</v>
      </c>
      <c r="CM7" s="25" t="s">
        <v>99</v>
      </c>
      <c r="CN7" s="25" t="s">
        <v>99</v>
      </c>
      <c r="CO7" s="25">
        <v>63.86</v>
      </c>
      <c r="CP7" s="25">
        <v>66.41</v>
      </c>
      <c r="CQ7" s="25" t="s">
        <v>99</v>
      </c>
      <c r="CR7" s="25" t="s">
        <v>99</v>
      </c>
      <c r="CS7" s="25" t="s">
        <v>99</v>
      </c>
      <c r="CT7" s="25">
        <v>54.97</v>
      </c>
      <c r="CU7" s="25">
        <v>56.35</v>
      </c>
      <c r="CV7" s="25">
        <v>48.33</v>
      </c>
      <c r="CW7" s="25" t="s">
        <v>99</v>
      </c>
      <c r="CX7" s="25" t="s">
        <v>99</v>
      </c>
      <c r="CY7" s="25" t="s">
        <v>99</v>
      </c>
      <c r="CZ7" s="25">
        <v>77.86</v>
      </c>
      <c r="DA7" s="25">
        <v>74.62</v>
      </c>
      <c r="DB7" s="25" t="s">
        <v>99</v>
      </c>
      <c r="DC7" s="25" t="s">
        <v>99</v>
      </c>
      <c r="DD7" s="25" t="s">
        <v>99</v>
      </c>
      <c r="DE7" s="25">
        <v>71.36</v>
      </c>
      <c r="DF7" s="25">
        <v>69.33</v>
      </c>
      <c r="DG7" s="25">
        <v>70.34</v>
      </c>
      <c r="DH7" s="25" t="s">
        <v>99</v>
      </c>
      <c r="DI7" s="25" t="s">
        <v>99</v>
      </c>
      <c r="DJ7" s="25" t="s">
        <v>99</v>
      </c>
      <c r="DK7" s="25">
        <v>61.91</v>
      </c>
      <c r="DL7" s="25">
        <v>63.11</v>
      </c>
      <c r="DM7" s="25" t="s">
        <v>99</v>
      </c>
      <c r="DN7" s="25" t="s">
        <v>99</v>
      </c>
      <c r="DO7" s="25" t="s">
        <v>99</v>
      </c>
      <c r="DP7" s="25">
        <v>45.06</v>
      </c>
      <c r="DQ7" s="25">
        <v>37.619999999999997</v>
      </c>
      <c r="DR7" s="25">
        <v>35.5</v>
      </c>
      <c r="DS7" s="25" t="s">
        <v>99</v>
      </c>
      <c r="DT7" s="25" t="s">
        <v>99</v>
      </c>
      <c r="DU7" s="25" t="s">
        <v>99</v>
      </c>
      <c r="DV7" s="25">
        <v>9.7200000000000006</v>
      </c>
      <c r="DW7" s="25">
        <v>7.61</v>
      </c>
      <c r="DX7" s="25" t="s">
        <v>99</v>
      </c>
      <c r="DY7" s="25" t="s">
        <v>99</v>
      </c>
      <c r="DZ7" s="25" t="s">
        <v>99</v>
      </c>
      <c r="EA7" s="25">
        <v>17.05</v>
      </c>
      <c r="EB7" s="25">
        <v>15.2</v>
      </c>
      <c r="EC7" s="25">
        <v>16.16</v>
      </c>
      <c r="ED7" s="25" t="s">
        <v>99</v>
      </c>
      <c r="EE7" s="25" t="s">
        <v>99</v>
      </c>
      <c r="EF7" s="25" t="s">
        <v>99</v>
      </c>
      <c r="EG7" s="25">
        <v>0</v>
      </c>
      <c r="EH7" s="25">
        <v>0.52</v>
      </c>
      <c r="EI7" s="25" t="s">
        <v>99</v>
      </c>
      <c r="EJ7" s="25" t="s">
        <v>99</v>
      </c>
      <c r="EK7" s="25" t="s">
        <v>99</v>
      </c>
      <c r="EL7" s="25">
        <v>0.28999999999999998</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108</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2025-12-12T09:20:51Z</dcterms:created>
  <dcterms:modified xsi:type="dcterms:W3CDTF">2026-03-04T01:01:14Z</dcterms:modified>
  <cp:category/>
</cp:coreProperties>
</file>