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財政班\財政係\30  公営企業会計関係\R07\R8.1.16【和歌山県市町村課：照会】公営企業に係る経営比較分析表（令和６年度決算）の分析等について\有田川町提出\"/>
    </mc:Choice>
  </mc:AlternateContent>
  <workbookProtection workbookAlgorithmName="SHA-512" workbookHashValue="ZMJQuApr58kfSAnmWIApsdOyNGwdTF00U0yQdVZVWZIYGm74wY4nFEGueaZ+MUtO96n2OrtEFt//7b/D5UH8RQ==" workbookSaltValue="2Z0Uu4DVQ0gPjY6X+fXuc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<sst xmlns="http://schemas.openxmlformats.org/spreadsheetml/2006/main" count="297" uniqueCount="115">
  <si>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</si>
  <si>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</si>
  <si>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</si>
  <si>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</si>
  <si>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</si>
  <si>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</si>
  <si>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</si>
  <si>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</si>
  <si>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</si>
  <si>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</si>
  <si>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</si>
  <si>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</si>
  <si>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</si>
  <si>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</si>
  <si>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</si>
  <si>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</si>
  <si>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</si>
  <si>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</si>
  <si>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</si>
  <si>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</si>
  <si>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</si>
  <si>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</si>
  <si>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</si>
  <si>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</si>
  <si>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</si>
  <si>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</si>
  <si>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</si>
  <si>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</si>
  <si>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</si>
  <si>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</si>
  <si>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</si>
  <si>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</si>
  <si>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</si>
  <si>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</si>
  <si>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</si>
  <si>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</si>
  <si>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</si>
  <si>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</si>
  <si>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</si>
  <si>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</si>
  <si>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</si>
  <si>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</si>
  <si>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</si>
  <si>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</si>
  <si>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</si>
  <si>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</si>
  <si>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</si>
  <si>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</si>
  <si>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</si>
  <si>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</si>
  <si>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</si>
  <si>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</si>
  <si>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</si>
  <si>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</si>
  <si>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</si>
  <si>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</si>
  <si>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</si>
  <si>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</si>
  <si>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</si>
  <si>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</si>
  <si>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</si>
  <si>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</si>
  <si>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</si>
  <si>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</si>
  <si>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</si>
  <si>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</si>
  <si>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</si>
  <si>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</si>
  <si>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</si>
  <si>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</si>
  <si>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</si>
  <si>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</si>
  <si>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</si>
  <si>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</si>
  <si>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</si>
  <si>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</si>
  <si>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</si>
  <si>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</si>
  <si>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</si>
  <si>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</si>
  <si>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</si>
  <si>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</si>
  <si>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</si>
  <si>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</si>
  <si>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</si>
  <si>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</si>
  <si>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</si>
  <si>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</si>
  <si>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</si>
  <si>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</si>
  <si>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</si>
  <si>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</si>
  <si>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</si>
  <si>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</si>
  <si>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</si>
  <si>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有田川町</t>
  </si>
  <si>
    <t>法適用</t>
  </si>
  <si>
    <t>下水道事業</t>
  </si>
  <si>
    <t>簡易排水</t>
  </si>
  <si>
    <t>J2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</si>
  <si>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</si>
  <si>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</si>
  <si>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</si>
  <si>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</si>
  <si>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</si>
  <si>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</si>
  <si>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</si>
  <si>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</si>
  <si>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</si>
  <si>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</si>
  <si>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</si>
  <si>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</si>
  <si>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①経常収支比率、②累積欠損金比率
経常収支比率が100％を超えていることから、赤字は生じておらず累積欠損金比率もしょうじていない。
③流動比率
令和6年度は97.96％と1年以内に支払わなければならない負債に対し、未収金を含めた流動資産が不足している。足りないものについては一般会計からの繰り出しにより賄っている状況である。
④企業債残高対事業規模比率
令和6年度は155.04％と平均値より下回っています。
⑤経費回収率
令和6年度は30.08％を料金収入で回収すべき経費を賄っているが、不足分については一般会計からの繰り入れにより賄っている。
⑥汚水処理原価
令和6年度は有収水量1㎥あたり527.44円となり、今後、経年劣化による改修等により維持管理費が嵩むことが予測される。
⑦施設利用率
令和6年度は50.00％となっているが、今後人口減少に伴う加入者および処理水量の減によるオーバースペックとならないよう注視しなければならない。
⑧水洗化率
100.％となっている。
各指標について、類似団体と比較すると概ね良好な数値を示しており、効率的な経営であると考えられます。</t>
    <rPh sb="1" eb="7">
      <t>ケイジョウシュウシヒリツ</t>
    </rPh>
    <rPh sb="9" eb="14">
      <t>ルイセキケッソンキン</t>
    </rPh>
    <rPh sb="14" eb="16">
      <t>ヒリツ</t>
    </rPh>
    <rPh sb="17" eb="23">
      <t>ケイジョウシュウシヒリツ</t>
    </rPh>
    <rPh sb="29" eb="30">
      <t>コ</t>
    </rPh>
    <rPh sb="39" eb="41">
      <t>アカジ</t>
    </rPh>
    <rPh sb="42" eb="43">
      <t>ショウ</t>
    </rPh>
    <rPh sb="48" eb="55">
      <t>ルイセキケッソンキンヒリツ</t>
    </rPh>
    <rPh sb="67" eb="71">
      <t>リュウドウヒリツ</t>
    </rPh>
    <rPh sb="196" eb="197">
      <t>シタ</t>
    </rPh>
    <rPh sb="440" eb="443">
      <t>カクシヒョウ</t>
    </rPh>
    <rPh sb="448" eb="452">
      <t>ルイジダンタイ</t>
    </rPh>
    <rPh sb="453" eb="455">
      <t>ヒカク</t>
    </rPh>
    <rPh sb="458" eb="459">
      <t>オオム</t>
    </rPh>
    <rPh sb="460" eb="462">
      <t>リョウコウ</t>
    </rPh>
    <rPh sb="463" eb="465">
      <t>スウチ</t>
    </rPh>
    <rPh sb="466" eb="467">
      <t>シメ</t>
    </rPh>
    <rPh sb="472" eb="475">
      <t>コウリツテキ</t>
    </rPh>
    <rPh sb="476" eb="478">
      <t>ケイエイ</t>
    </rPh>
    <rPh sb="482" eb="483">
      <t>カンガ</t>
    </rPh>
    <phoneticPr fontId="4"/>
  </si>
  <si>
    <t>区域内人口が徐々に減少しており、今後は使用料収入も減少していくことが予測されます。このことから引き続き健全な経営を続けていくためには維持管理コストの削減及び施設の機能保全に努めることはもとより、老朽化に伴う修繕費の増加に対する財源を確保していくことが必要であると考えます。
また、耐用年数を鑑み、更新投資を試算し個別処理への転換も含めたあり方を今後の課題として検討を行う必要があると考えます。</t>
    <rPh sb="6" eb="8">
      <t>ジョジョ</t>
    </rPh>
    <rPh sb="140" eb="144">
      <t>タイヨウネンスウ</t>
    </rPh>
    <rPh sb="145" eb="146">
      <t>カンガ</t>
    </rPh>
    <rPh sb="148" eb="152">
      <t>コウシントウシ</t>
    </rPh>
    <rPh sb="153" eb="155">
      <t>シサン</t>
    </rPh>
    <rPh sb="183" eb="184">
      <t>オコナ</t>
    </rPh>
    <rPh sb="185" eb="187">
      <t>ヒツヨウ</t>
    </rPh>
    <rPh sb="191" eb="192">
      <t>カンガ</t>
    </rPh>
    <phoneticPr fontId="4"/>
  </si>
  <si>
    <t>①有形固定資産減価償却率
令和6年度は75.15％と償却が進んだ状態にいることが分かる。当町では、法適用化の際に残存価格ではなく取得時から減価償却を行ったため平均値を上回っている。
②管渠老朽化率、③管渠改善率
耐用年数を経過していないことから管渠老朽化率および管渠改善率は0％である。</t>
    <rPh sb="1" eb="7">
      <t>ユウケイコテイシサン</t>
    </rPh>
    <rPh sb="7" eb="12">
      <t>ゲンカショウキャクリツ</t>
    </rPh>
    <rPh sb="13" eb="15">
      <t>レイワ</t>
    </rPh>
    <rPh sb="16" eb="18">
      <t>ネンド</t>
    </rPh>
    <rPh sb="26" eb="28">
      <t>ショウキャク</t>
    </rPh>
    <rPh sb="29" eb="30">
      <t>スス</t>
    </rPh>
    <rPh sb="32" eb="34">
      <t>ジョウタイ</t>
    </rPh>
    <rPh sb="40" eb="41">
      <t>ワ</t>
    </rPh>
    <rPh sb="44" eb="46">
      <t>トウチョウ</t>
    </rPh>
    <rPh sb="49" eb="52">
      <t>ホウテキヨウ</t>
    </rPh>
    <rPh sb="52" eb="53">
      <t>カ</t>
    </rPh>
    <rPh sb="54" eb="55">
      <t>サイ</t>
    </rPh>
    <rPh sb="56" eb="60">
      <t>ザンゾンカカク</t>
    </rPh>
    <rPh sb="64" eb="66">
      <t>シュトク</t>
    </rPh>
    <rPh sb="66" eb="67">
      <t>ジ</t>
    </rPh>
    <rPh sb="69" eb="73">
      <t>ゲンカショウキャク</t>
    </rPh>
    <rPh sb="74" eb="75">
      <t>オコナ</t>
    </rPh>
    <rPh sb="79" eb="82">
      <t>ヘイキンチ</t>
    </rPh>
    <rPh sb="83" eb="85">
      <t>ウワマワ</t>
    </rPh>
    <rPh sb="92" eb="98">
      <t>カンキョロウキュウカリツ</t>
    </rPh>
    <rPh sb="100" eb="102">
      <t>カンキョ</t>
    </rPh>
    <rPh sb="102" eb="105">
      <t>カイゼンリツ</t>
    </rPh>
    <rPh sb="106" eb="110">
      <t>タイヨウネンスウ</t>
    </rPh>
    <rPh sb="111" eb="113">
      <t>ケイカ</t>
    </rPh>
    <rPh sb="122" eb="124">
      <t>カンキョ</t>
    </rPh>
    <rPh sb="124" eb="127">
      <t>ロウキュウカ</t>
    </rPh>
    <rPh sb="127" eb="128">
      <t>リツ</t>
    </rPh>
    <rPh sb="131" eb="133">
      <t>カンキョ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</si>
</sst>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0EC-42DF-AEED-299D9807A6C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C0EC-42DF-AEED-299D9807A6C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200</c:v>
                </c:pt>
                <c:pt idx="4">
                  <c:v>50</c:v>
                </c:pt>
              </c:numCache>
            </c:numRef>
          </c:val>
          <c:extLst>
            <c:ext xmlns:c16="http://schemas.microsoft.com/office/drawing/2014/chart" uri="{C3380CC4-5D6E-409C-BE32-E72D297353CC}">
              <c16:uniqueId val="{00000000-C944-4FA3-9858-7ED7FED7FE2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26.69</c:v>
                </c:pt>
                <c:pt idx="4">
                  <c:v>22.94</c:v>
                </c:pt>
              </c:numCache>
            </c:numRef>
          </c:val>
          <c:smooth val="0"/>
          <c:extLst>
            <c:ext xmlns:c16="http://schemas.microsoft.com/office/drawing/2014/chart" uri="{C3380CC4-5D6E-409C-BE32-E72D297353CC}">
              <c16:uniqueId val="{00000001-C944-4FA3-9858-7ED7FED7FE2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DFD2-45C4-B5FB-BE1B309101A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94.53</c:v>
                </c:pt>
                <c:pt idx="4">
                  <c:v>95.5</c:v>
                </c:pt>
              </c:numCache>
            </c:numRef>
          </c:val>
          <c:smooth val="0"/>
          <c:extLst>
            <c:ext xmlns:c16="http://schemas.microsoft.com/office/drawing/2014/chart" uri="{C3380CC4-5D6E-409C-BE32-E72D297353CC}">
              <c16:uniqueId val="{00000001-DFD2-45C4-B5FB-BE1B309101A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102.03</c:v>
                </c:pt>
                <c:pt idx="4">
                  <c:v>106.91</c:v>
                </c:pt>
              </c:numCache>
            </c:numRef>
          </c:val>
          <c:extLst>
            <c:ext xmlns:c16="http://schemas.microsoft.com/office/drawing/2014/chart" uri="{C3380CC4-5D6E-409C-BE32-E72D297353CC}">
              <c16:uniqueId val="{00000000-4D96-45D7-B16B-B0AE4F40DE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87.21</c:v>
                </c:pt>
                <c:pt idx="4">
                  <c:v>92.31</c:v>
                </c:pt>
              </c:numCache>
            </c:numRef>
          </c:val>
          <c:smooth val="0"/>
          <c:extLst>
            <c:ext xmlns:c16="http://schemas.microsoft.com/office/drawing/2014/chart" uri="{C3380CC4-5D6E-409C-BE32-E72D297353CC}">
              <c16:uniqueId val="{00000001-4D96-45D7-B16B-B0AE4F40DE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72.47</c:v>
                </c:pt>
                <c:pt idx="4">
                  <c:v>75.150000000000006</c:v>
                </c:pt>
              </c:numCache>
            </c:numRef>
          </c:val>
          <c:extLst>
            <c:ext xmlns:c16="http://schemas.microsoft.com/office/drawing/2014/chart" uri="{C3380CC4-5D6E-409C-BE32-E72D297353CC}">
              <c16:uniqueId val="{00000000-5A20-41F3-967E-28B4DA71A6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41.55</c:v>
                </c:pt>
                <c:pt idx="4">
                  <c:v>30.04</c:v>
                </c:pt>
              </c:numCache>
            </c:numRef>
          </c:val>
          <c:smooth val="0"/>
          <c:extLst>
            <c:ext xmlns:c16="http://schemas.microsoft.com/office/drawing/2014/chart" uri="{C3380CC4-5D6E-409C-BE32-E72D297353CC}">
              <c16:uniqueId val="{00000001-5A20-41F3-967E-28B4DA71A6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FED-493F-BFCA-3F60CF79F3C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FFED-493F-BFCA-3F60CF79F3C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775-49C8-9DF9-70A38B2391F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1202.49</c:v>
                </c:pt>
                <c:pt idx="4">
                  <c:v>796.43</c:v>
                </c:pt>
              </c:numCache>
            </c:numRef>
          </c:val>
          <c:smooth val="0"/>
          <c:extLst>
            <c:ext xmlns:c16="http://schemas.microsoft.com/office/drawing/2014/chart" uri="{C3380CC4-5D6E-409C-BE32-E72D297353CC}">
              <c16:uniqueId val="{00000001-5775-49C8-9DF9-70A38B2391F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81.42</c:v>
                </c:pt>
                <c:pt idx="4">
                  <c:v>97.96</c:v>
                </c:pt>
              </c:numCache>
            </c:numRef>
          </c:val>
          <c:extLst>
            <c:ext xmlns:c16="http://schemas.microsoft.com/office/drawing/2014/chart" uri="{C3380CC4-5D6E-409C-BE32-E72D297353CC}">
              <c16:uniqueId val="{00000000-33B4-4CCF-A80A-4DFB8848D77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54.09</c:v>
                </c:pt>
                <c:pt idx="4">
                  <c:v>-5.05</c:v>
                </c:pt>
              </c:numCache>
            </c:numRef>
          </c:val>
          <c:smooth val="0"/>
          <c:extLst>
            <c:ext xmlns:c16="http://schemas.microsoft.com/office/drawing/2014/chart" uri="{C3380CC4-5D6E-409C-BE32-E72D297353CC}">
              <c16:uniqueId val="{00000001-33B4-4CCF-A80A-4DFB8848D77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234.97</c:v>
                </c:pt>
                <c:pt idx="4">
                  <c:v>155.04</c:v>
                </c:pt>
              </c:numCache>
            </c:numRef>
          </c:val>
          <c:extLst>
            <c:ext xmlns:c16="http://schemas.microsoft.com/office/drawing/2014/chart" uri="{C3380CC4-5D6E-409C-BE32-E72D297353CC}">
              <c16:uniqueId val="{00000000-6BEA-4033-885C-8760BFE615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142.38</c:v>
                </c:pt>
                <c:pt idx="4">
                  <c:v>168.98</c:v>
                </c:pt>
              </c:numCache>
            </c:numRef>
          </c:val>
          <c:smooth val="0"/>
          <c:extLst>
            <c:ext xmlns:c16="http://schemas.microsoft.com/office/drawing/2014/chart" uri="{C3380CC4-5D6E-409C-BE32-E72D297353CC}">
              <c16:uniqueId val="{00000001-6BEA-4033-885C-8760BFE615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52.99</c:v>
                </c:pt>
                <c:pt idx="4">
                  <c:v>30.08</c:v>
                </c:pt>
              </c:numCache>
            </c:numRef>
          </c:val>
          <c:extLst>
            <c:ext xmlns:c16="http://schemas.microsoft.com/office/drawing/2014/chart" uri="{C3380CC4-5D6E-409C-BE32-E72D297353CC}">
              <c16:uniqueId val="{00000000-D8BE-4ACA-BA4A-4E1E50D8B28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27.52</c:v>
                </c:pt>
                <c:pt idx="4">
                  <c:v>22.28</c:v>
                </c:pt>
              </c:numCache>
            </c:numRef>
          </c:val>
          <c:smooth val="0"/>
          <c:extLst>
            <c:ext xmlns:c16="http://schemas.microsoft.com/office/drawing/2014/chart" uri="{C3380CC4-5D6E-409C-BE32-E72D297353CC}">
              <c16:uniqueId val="{00000001-D8BE-4ACA-BA4A-4E1E50D8B28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300.14999999999998</c:v>
                </c:pt>
                <c:pt idx="4">
                  <c:v>527.44000000000005</c:v>
                </c:pt>
              </c:numCache>
            </c:numRef>
          </c:val>
          <c:extLst>
            <c:ext xmlns:c16="http://schemas.microsoft.com/office/drawing/2014/chart" uri="{C3380CC4-5D6E-409C-BE32-E72D297353CC}">
              <c16:uniqueId val="{00000000-3F8A-4CED-BD02-EFA1903229C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659.63</c:v>
                </c:pt>
                <c:pt idx="4">
                  <c:v>807.61</c:v>
                </c:pt>
              </c:numCache>
            </c:numRef>
          </c:val>
          <c:smooth val="0"/>
          <c:extLst>
            <c:ext xmlns:c16="http://schemas.microsoft.com/office/drawing/2014/chart" uri="{C3380CC4-5D6E-409C-BE32-E72D297353CC}">
              <c16:uniqueId val="{00000001-3F8A-4CED-BD02-EFA1903229C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【24.25】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【817.45】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和歌山県　有田川町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簡易排水</v>
      </c>
      <c r="Q8" s="64"/>
      <c r="R8" s="64"/>
      <c r="S8" s="64"/>
      <c r="T8" s="64"/>
      <c r="U8" s="64"/>
      <c r="V8" s="64"/>
      <c r="W8" s="64" t="str">
        <f>データ!L6</f>
        <v>J2</v>
      </c>
      <c r="X8" s="64"/>
      <c r="Y8" s="64"/>
      <c r="Z8" s="64"/>
      <c r="AA8" s="64"/>
      <c r="AB8" s="64"/>
      <c r="AC8" s="64"/>
      <c r="AD8" s="65" t="str">
        <f>データ!$M$6</f>
        <v>非設置</v>
      </c>
      <c r="AE8" s="65"/>
      <c r="AF8" s="65"/>
      <c r="AG8" s="65"/>
      <c r="AH8" s="65"/>
      <c r="AI8" s="65"/>
      <c r="AJ8" s="65"/>
      <c r="AK8" s="3"/>
      <c r="AL8" s="44">
        <f>データ!S6</f>
        <v>24954</v>
      </c>
      <c r="AM8" s="44"/>
      <c r="AN8" s="44"/>
      <c r="AO8" s="44"/>
      <c r="AP8" s="44"/>
      <c r="AQ8" s="44"/>
      <c r="AR8" s="44"/>
      <c r="AS8" s="44"/>
      <c r="AT8" s="45">
        <f>データ!T6</f>
        <v>351.84</v>
      </c>
      <c r="AU8" s="45"/>
      <c r="AV8" s="45"/>
      <c r="AW8" s="45"/>
      <c r="AX8" s="45"/>
      <c r="AY8" s="45"/>
      <c r="AZ8" s="45"/>
      <c r="BA8" s="45"/>
      <c r="BB8" s="45">
        <f>データ!U6</f>
        <v>70.92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95.73</v>
      </c>
      <c r="J10" s="45"/>
      <c r="K10" s="45"/>
      <c r="L10" s="45"/>
      <c r="M10" s="45"/>
      <c r="N10" s="45"/>
      <c r="O10" s="45"/>
      <c r="P10" s="45">
        <f>データ!P6</f>
        <v>0.15</v>
      </c>
      <c r="Q10" s="45"/>
      <c r="R10" s="45"/>
      <c r="S10" s="45"/>
      <c r="T10" s="45"/>
      <c r="U10" s="45"/>
      <c r="V10" s="45"/>
      <c r="W10" s="45">
        <f>データ!Q6</f>
        <v>100</v>
      </c>
      <c r="X10" s="45"/>
      <c r="Y10" s="45"/>
      <c r="Z10" s="45"/>
      <c r="AA10" s="45"/>
      <c r="AB10" s="45"/>
      <c r="AC10" s="45"/>
      <c r="AD10" s="44">
        <f>データ!R6</f>
        <v>3630</v>
      </c>
      <c r="AE10" s="44"/>
      <c r="AF10" s="44"/>
      <c r="AG10" s="44"/>
      <c r="AH10" s="44"/>
      <c r="AI10" s="44"/>
      <c r="AJ10" s="44"/>
      <c r="AK10" s="2"/>
      <c r="AL10" s="44">
        <f>データ!V6</f>
        <v>38</v>
      </c>
      <c r="AM10" s="44"/>
      <c r="AN10" s="44"/>
      <c r="AO10" s="44"/>
      <c r="AP10" s="44"/>
      <c r="AQ10" s="44"/>
      <c r="AR10" s="44"/>
      <c r="AS10" s="44"/>
      <c r="AT10" s="45">
        <f>データ!W6</f>
        <v>0.05</v>
      </c>
      <c r="AU10" s="45"/>
      <c r="AV10" s="45"/>
      <c r="AW10" s="45"/>
      <c r="AX10" s="45"/>
      <c r="AY10" s="45"/>
      <c r="AZ10" s="45"/>
      <c r="BA10" s="45"/>
      <c r="BB10" s="45">
        <f>データ!X6</f>
        <v>760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【94.65】</v>
      </c>
      <c r="F85" s="12" t="str">
        <f>データ!AT6</f>
        <v>【657.67】</v>
      </c>
      <c r="G85" s="12" t="str">
        <f>データ!BE6</f>
        <v>【134.46】</v>
      </c>
      <c r="H85" s="12" t="str">
        <f>データ!BP6</f>
        <v>【144.63】</v>
      </c>
      <c r="I85" s="12" t="str">
        <f>データ!CA6</f>
        <v>【22.84】</v>
      </c>
      <c r="J85" s="12" t="str">
        <f>データ!CL6</f>
        <v>【817.45】</v>
      </c>
      <c r="K85" s="12" t="str">
        <f>データ!CW6</f>
        <v>【24.25】</v>
      </c>
      <c r="L85" s="12" t="str">
        <f>データ!DH6</f>
        <v>【96.90】</v>
      </c>
      <c r="M85" s="12" t="str">
        <f>データ!DS6</f>
        <v>【34.56】</v>
      </c>
      <c r="N85" s="12" t="str">
        <f>データ!ED6</f>
        <v>【0.00】</v>
      </c>
      <c r="O85" s="12" t="str">
        <f>データ!EO6</f>
        <v>【0.00】</v>
      </c>
    </row>
  </sheetData>
  <sheetProtection algorithmName="SHA-512" hashValue="Q2KW7xsH+94h6jSkAysCVLkVU0WNENYpmoFNL9G/IWMbwLOzPZvYOUE5jTLcglsrS2G/gG9C/9HcqlQWtucV4Q==" saltValue="EprcD5pi0AUfC8fXTc8G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303666</v>
      </c>
      <c r="D6" s="19">
        <f t="shared" si="3"/>
        <v>46</v>
      </c>
      <c r="E6" s="19">
        <f t="shared" si="3"/>
        <v>17</v>
      </c>
      <c r="F6" s="19">
        <f t="shared" si="3"/>
        <v>8</v>
      </c>
      <c r="G6" s="19">
        <f t="shared" si="3"/>
        <v>0</v>
      </c>
      <c r="H6" s="19" t="str">
        <f t="shared" si="3"/>
        <v>和歌山県　有田川町</v>
      </c>
      <c r="I6" s="19" t="str">
        <f t="shared" si="3"/>
        <v>法適用</v>
      </c>
      <c r="J6" s="19" t="str">
        <f t="shared" si="3"/>
        <v>下水道事業</v>
      </c>
      <c r="K6" s="19" t="str">
        <f t="shared" si="3"/>
        <v>簡易排水</v>
      </c>
      <c r="L6" s="19" t="str">
        <f t="shared" si="3"/>
        <v>J2</v>
      </c>
      <c r="M6" s="19" t="str">
        <f t="shared" si="3"/>
        <v>非設置</v>
      </c>
      <c r="N6" s="20" t="str">
        <f t="shared" si="3"/>
        <v>-</v>
      </c>
      <c r="O6" s="20">
        <f t="shared" si="3"/>
        <v>95.73</v>
      </c>
      <c r="P6" s="20">
        <f t="shared" si="3"/>
        <v>0.15</v>
      </c>
      <c r="Q6" s="20">
        <f t="shared" si="3"/>
        <v>100</v>
      </c>
      <c r="R6" s="20">
        <f t="shared" si="3"/>
        <v>3630</v>
      </c>
      <c r="S6" s="20">
        <f t="shared" si="3"/>
        <v>24954</v>
      </c>
      <c r="T6" s="20">
        <f t="shared" si="3"/>
        <v>351.84</v>
      </c>
      <c r="U6" s="20">
        <f t="shared" si="3"/>
        <v>70.92</v>
      </c>
      <c r="V6" s="20">
        <f t="shared" si="3"/>
        <v>38</v>
      </c>
      <c r="W6" s="20">
        <f t="shared" si="3"/>
        <v>0.05</v>
      </c>
      <c r="X6" s="20">
        <f t="shared" si="3"/>
        <v>760</v>
      </c>
      <c r="Y6" s="21" t="str">
        <f>IF(Y7="",NA(),Y7)</f>
        <v>-</v>
      </c>
      <c r="Z6" s="21" t="str">
        <f t="shared" ref="Z6:AH6" si="4">IF(Z7="",NA(),Z7)</f>
        <v>-</v>
      </c>
      <c r="AA6" s="21" t="str">
        <f t="shared" si="4"/>
        <v>-</v>
      </c>
      <c r="AB6" s="21">
        <f t="shared" si="4"/>
        <v>102.03</v>
      </c>
      <c r="AC6" s="21">
        <f t="shared" si="4"/>
        <v>106.91</v>
      </c>
      <c r="AD6" s="21" t="str">
        <f t="shared" si="4"/>
        <v>-</v>
      </c>
      <c r="AE6" s="21" t="str">
        <f t="shared" si="4"/>
        <v>-</v>
      </c>
      <c r="AF6" s="21" t="str">
        <f t="shared" si="4"/>
        <v>-</v>
      </c>
      <c r="AG6" s="21">
        <f t="shared" si="4"/>
        <v>87.21</v>
      </c>
      <c r="AH6" s="21">
        <f t="shared" si="4"/>
        <v>92.31</v>
      </c>
      <c r="AI6" s="20" t="str">
        <f>IF(AI7="","",IF(AI7="-","【-】","【"&amp;SUBSTITUTE(TEXT(AI7,"#,##0.00"),"-","△")&amp;"】"))</f>
        <v>【94.65】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1202.49</v>
      </c>
      <c r="AS6" s="21">
        <f t="shared" si="5"/>
        <v>796.43</v>
      </c>
      <c r="AT6" s="20" t="str">
        <f>IF(AT7="","",IF(AT7="-","【-】","【"&amp;SUBSTITUTE(TEXT(AT7,"#,##0.00"),"-","△")&amp;"】"))</f>
        <v>【657.67】</v>
      </c>
      <c r="AU6" s="21" t="str">
        <f>IF(AU7="",NA(),AU7)</f>
        <v>-</v>
      </c>
      <c r="AV6" s="21" t="str">
        <f t="shared" ref="AV6:BD6" si="6">IF(AV7="",NA(),AV7)</f>
        <v>-</v>
      </c>
      <c r="AW6" s="21" t="str">
        <f t="shared" si="6"/>
        <v>-</v>
      </c>
      <c r="AX6" s="21">
        <f t="shared" si="6"/>
        <v>81.42</v>
      </c>
      <c r="AY6" s="21">
        <f t="shared" si="6"/>
        <v>97.96</v>
      </c>
      <c r="AZ6" s="21" t="str">
        <f t="shared" si="6"/>
        <v>-</v>
      </c>
      <c r="BA6" s="21" t="str">
        <f t="shared" si="6"/>
        <v>-</v>
      </c>
      <c r="BB6" s="21" t="str">
        <f t="shared" si="6"/>
        <v>-</v>
      </c>
      <c r="BC6" s="21">
        <f t="shared" si="6"/>
        <v>54.09</v>
      </c>
      <c r="BD6" s="21">
        <f t="shared" si="6"/>
        <v>-5.05</v>
      </c>
      <c r="BE6" s="20" t="str">
        <f>IF(BE7="","",IF(BE7="-","【-】","【"&amp;SUBSTITUTE(TEXT(BE7,"#,##0.00"),"-","△")&amp;"】"))</f>
        <v>【134.46】</v>
      </c>
      <c r="BF6" s="21" t="str">
        <f>IF(BF7="",NA(),BF7)</f>
        <v>-</v>
      </c>
      <c r="BG6" s="21" t="str">
        <f t="shared" ref="BG6:BO6" si="7">IF(BG7="",NA(),BG7)</f>
        <v>-</v>
      </c>
      <c r="BH6" s="21" t="str">
        <f t="shared" si="7"/>
        <v>-</v>
      </c>
      <c r="BI6" s="21">
        <f t="shared" si="7"/>
        <v>234.97</v>
      </c>
      <c r="BJ6" s="21">
        <f t="shared" si="7"/>
        <v>155.04</v>
      </c>
      <c r="BK6" s="21" t="str">
        <f t="shared" si="7"/>
        <v>-</v>
      </c>
      <c r="BL6" s="21" t="str">
        <f t="shared" si="7"/>
        <v>-</v>
      </c>
      <c r="BM6" s="21" t="str">
        <f t="shared" si="7"/>
        <v>-</v>
      </c>
      <c r="BN6" s="21">
        <f t="shared" si="7"/>
        <v>142.38</v>
      </c>
      <c r="BO6" s="21">
        <f t="shared" si="7"/>
        <v>168.98</v>
      </c>
      <c r="BP6" s="20" t="str">
        <f>IF(BP7="","",IF(BP7="-","【-】","【"&amp;SUBSTITUTE(TEXT(BP7,"#,##0.00"),"-","△")&amp;"】"))</f>
        <v>【144.63】</v>
      </c>
      <c r="BQ6" s="21" t="str">
        <f>IF(BQ7="",NA(),BQ7)</f>
        <v>-</v>
      </c>
      <c r="BR6" s="21" t="str">
        <f t="shared" ref="BR6:BZ6" si="8">IF(BR7="",NA(),BR7)</f>
        <v>-</v>
      </c>
      <c r="BS6" s="21" t="str">
        <f t="shared" si="8"/>
        <v>-</v>
      </c>
      <c r="BT6" s="21">
        <f t="shared" si="8"/>
        <v>52.99</v>
      </c>
      <c r="BU6" s="21">
        <f t="shared" si="8"/>
        <v>30.08</v>
      </c>
      <c r="BV6" s="21" t="str">
        <f t="shared" si="8"/>
        <v>-</v>
      </c>
      <c r="BW6" s="21" t="str">
        <f t="shared" si="8"/>
        <v>-</v>
      </c>
      <c r="BX6" s="21" t="str">
        <f t="shared" si="8"/>
        <v>-</v>
      </c>
      <c r="BY6" s="21">
        <f t="shared" si="8"/>
        <v>27.52</v>
      </c>
      <c r="BZ6" s="21">
        <f t="shared" si="8"/>
        <v>22.28</v>
      </c>
      <c r="CA6" s="20" t="str">
        <f>IF(CA7="","",IF(CA7="-","【-】","【"&amp;SUBSTITUTE(TEXT(CA7,"#,##0.00"),"-","△")&amp;"】"))</f>
        <v>【22.84】</v>
      </c>
      <c r="CB6" s="21" t="str">
        <f>IF(CB7="",NA(),CB7)</f>
        <v>-</v>
      </c>
      <c r="CC6" s="21" t="str">
        <f t="shared" ref="CC6:CK6" si="9">IF(CC7="",NA(),CC7)</f>
        <v>-</v>
      </c>
      <c r="CD6" s="21" t="str">
        <f t="shared" si="9"/>
        <v>-</v>
      </c>
      <c r="CE6" s="21">
        <f t="shared" si="9"/>
        <v>300.14999999999998</v>
      </c>
      <c r="CF6" s="21">
        <f t="shared" si="9"/>
        <v>527.44000000000005</v>
      </c>
      <c r="CG6" s="21" t="str">
        <f t="shared" si="9"/>
        <v>-</v>
      </c>
      <c r="CH6" s="21" t="str">
        <f t="shared" si="9"/>
        <v>-</v>
      </c>
      <c r="CI6" s="21" t="str">
        <f t="shared" si="9"/>
        <v>-</v>
      </c>
      <c r="CJ6" s="21">
        <f t="shared" si="9"/>
        <v>659.63</v>
      </c>
      <c r="CK6" s="21">
        <f t="shared" si="9"/>
        <v>807.61</v>
      </c>
      <c r="CL6" s="20" t="str">
        <f>IF(CL7="","",IF(CL7="-","【-】","【"&amp;SUBSTITUTE(TEXT(CL7,"#,##0.00"),"-","△")&amp;"】"))</f>
        <v>【817.45】</v>
      </c>
      <c r="CM6" s="21" t="str">
        <f>IF(CM7="",NA(),CM7)</f>
        <v>-</v>
      </c>
      <c r="CN6" s="21" t="str">
        <f t="shared" ref="CN6:CV6" si="10">IF(CN7="",NA(),CN7)</f>
        <v>-</v>
      </c>
      <c r="CO6" s="21" t="str">
        <f t="shared" si="10"/>
        <v>-</v>
      </c>
      <c r="CP6" s="21">
        <f t="shared" si="10"/>
        <v>200</v>
      </c>
      <c r="CQ6" s="21">
        <f t="shared" si="10"/>
        <v>50</v>
      </c>
      <c r="CR6" s="21" t="str">
        <f t="shared" si="10"/>
        <v>-</v>
      </c>
      <c r="CS6" s="21" t="str">
        <f t="shared" si="10"/>
        <v>-</v>
      </c>
      <c r="CT6" s="21" t="str">
        <f t="shared" si="10"/>
        <v>-</v>
      </c>
      <c r="CU6" s="21">
        <f t="shared" si="10"/>
        <v>26.69</v>
      </c>
      <c r="CV6" s="21">
        <f t="shared" si="10"/>
        <v>22.94</v>
      </c>
      <c r="CW6" s="20" t="str">
        <f>IF(CW7="","",IF(CW7="-","【-】","【"&amp;SUBSTITUTE(TEXT(CW7,"#,##0.00"),"-","△")&amp;"】"))</f>
        <v>【24.25】</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94.53</v>
      </c>
      <c r="DG6" s="21">
        <f t="shared" si="11"/>
        <v>95.5</v>
      </c>
      <c r="DH6" s="20" t="str">
        <f>IF(DH7="","",IF(DH7="-","【-】","【"&amp;SUBSTITUTE(TEXT(DH7,"#,##0.00"),"-","△")&amp;"】"))</f>
        <v>【96.90】</v>
      </c>
      <c r="DI6" s="21" t="str">
        <f>IF(DI7="",NA(),DI7)</f>
        <v>-</v>
      </c>
      <c r="DJ6" s="21" t="str">
        <f t="shared" ref="DJ6:DR6" si="12">IF(DJ7="",NA(),DJ7)</f>
        <v>-</v>
      </c>
      <c r="DK6" s="21" t="str">
        <f t="shared" si="12"/>
        <v>-</v>
      </c>
      <c r="DL6" s="21">
        <f t="shared" si="12"/>
        <v>72.47</v>
      </c>
      <c r="DM6" s="21">
        <f t="shared" si="12"/>
        <v>75.150000000000006</v>
      </c>
      <c r="DN6" s="21" t="str">
        <f t="shared" si="12"/>
        <v>-</v>
      </c>
      <c r="DO6" s="21" t="str">
        <f t="shared" si="12"/>
        <v>-</v>
      </c>
      <c r="DP6" s="21" t="str">
        <f t="shared" si="12"/>
        <v>-</v>
      </c>
      <c r="DQ6" s="21">
        <f t="shared" si="12"/>
        <v>41.55</v>
      </c>
      <c r="DR6" s="21">
        <f t="shared" si="12"/>
        <v>30.04</v>
      </c>
      <c r="DS6" s="20" t="str">
        <f>IF(DS7="","",IF(DS7="-","【-】","【"&amp;SUBSTITUTE(TEXT(DS7,"#,##0.00"),"-","△")&amp;"】"))</f>
        <v>【34.56】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15">
      <c r="A7" s="14"/>
      <c r="B7" s="23">
        <v>2024</v>
      </c>
      <c r="C7" s="23">
        <v>303666</v>
      </c>
      <c r="D7" s="23">
        <v>46</v>
      </c>
      <c r="E7" s="23">
        <v>17</v>
      </c>
      <c r="F7" s="23">
        <v>8</v>
      </c>
      <c r="G7" s="23">
        <v>0</v>
      </c>
      <c r="H7" s="23" t="s">
        <v>95</v>
      </c>
      <c r="I7" s="23" t="s">
        <v>96</v>
      </c>
      <c r="J7" s="23" t="s">
        <v>97</v>
      </c>
      <c r="K7" s="23" t="s">
        <v>98</v>
      </c>
      <c r="L7" s="23" t="s">
        <v>99</v>
      </c>
      <c r="M7" s="23" t="s">
        <v>100</v>
      </c>
      <c r="N7" s="24" t="s">
        <v>101</v>
      </c>
      <c r="O7" s="24">
        <v>95.73</v>
      </c>
      <c r="P7" s="24">
        <v>0.15</v>
      </c>
      <c r="Q7" s="24">
        <v>100</v>
      </c>
      <c r="R7" s="24">
        <v>3630</v>
      </c>
      <c r="S7" s="24">
        <v>24954</v>
      </c>
      <c r="T7" s="24">
        <v>351.84</v>
      </c>
      <c r="U7" s="24">
        <v>70.92</v>
      </c>
      <c r="V7" s="24">
        <v>38</v>
      </c>
      <c r="W7" s="24">
        <v>0.05</v>
      </c>
      <c r="X7" s="24">
        <v>760</v>
      </c>
      <c r="Y7" s="24" t="s">
        <v>101</v>
      </c>
      <c r="Z7" s="24" t="s">
        <v>101</v>
      </c>
      <c r="AA7" s="24" t="s">
        <v>101</v>
      </c>
      <c r="AB7" s="24">
        <v>102.03</v>
      </c>
      <c r="AC7" s="24">
        <v>106.91</v>
      </c>
      <c r="AD7" s="24" t="s">
        <v>101</v>
      </c>
      <c r="AE7" s="24" t="s">
        <v>101</v>
      </c>
      <c r="AF7" s="24" t="s">
        <v>101</v>
      </c>
      <c r="AG7" s="24">
        <v>87.21</v>
      </c>
      <c r="AH7" s="24">
        <v>92.31</v>
      </c>
      <c r="AI7" s="24">
        <v>94.65</v>
      </c>
      <c r="AJ7" s="24" t="s">
        <v>101</v>
      </c>
      <c r="AK7" s="24" t="s">
        <v>101</v>
      </c>
      <c r="AL7" s="24" t="s">
        <v>101</v>
      </c>
      <c r="AM7" s="24">
        <v>0</v>
      </c>
      <c r="AN7" s="24">
        <v>0</v>
      </c>
      <c r="AO7" s="24" t="s">
        <v>101</v>
      </c>
      <c r="AP7" s="24" t="s">
        <v>101</v>
      </c>
      <c r="AQ7" s="24" t="s">
        <v>101</v>
      </c>
      <c r="AR7" s="24">
        <v>1202.49</v>
      </c>
      <c r="AS7" s="24">
        <v>796.43</v>
      </c>
      <c r="AT7" s="24">
        <v>657.67</v>
      </c>
      <c r="AU7" s="24" t="s">
        <v>101</v>
      </c>
      <c r="AV7" s="24" t="s">
        <v>101</v>
      </c>
      <c r="AW7" s="24" t="s">
        <v>101</v>
      </c>
      <c r="AX7" s="24">
        <v>81.42</v>
      </c>
      <c r="AY7" s="24">
        <v>97.96</v>
      </c>
      <c r="AZ7" s="24" t="s">
        <v>101</v>
      </c>
      <c r="BA7" s="24" t="s">
        <v>101</v>
      </c>
      <c r="BB7" s="24" t="s">
        <v>101</v>
      </c>
      <c r="BC7" s="24">
        <v>54.09</v>
      </c>
      <c r="BD7" s="24">
        <v>-5.05</v>
      </c>
      <c r="BE7" s="24">
        <v>134.46</v>
      </c>
      <c r="BF7" s="24" t="s">
        <v>101</v>
      </c>
      <c r="BG7" s="24" t="s">
        <v>101</v>
      </c>
      <c r="BH7" s="24" t="s">
        <v>101</v>
      </c>
      <c r="BI7" s="24">
        <v>234.97</v>
      </c>
      <c r="BJ7" s="24">
        <v>155.04</v>
      </c>
      <c r="BK7" s="24" t="s">
        <v>101</v>
      </c>
      <c r="BL7" s="24" t="s">
        <v>101</v>
      </c>
      <c r="BM7" s="24" t="s">
        <v>101</v>
      </c>
      <c r="BN7" s="24">
        <v>142.38</v>
      </c>
      <c r="BO7" s="24">
        <v>168.98</v>
      </c>
      <c r="BP7" s="24">
        <v>144.63</v>
      </c>
      <c r="BQ7" s="24" t="s">
        <v>101</v>
      </c>
      <c r="BR7" s="24" t="s">
        <v>101</v>
      </c>
      <c r="BS7" s="24" t="s">
        <v>101</v>
      </c>
      <c r="BT7" s="24">
        <v>52.99</v>
      </c>
      <c r="BU7" s="24">
        <v>30.08</v>
      </c>
      <c r="BV7" s="24" t="s">
        <v>101</v>
      </c>
      <c r="BW7" s="24" t="s">
        <v>101</v>
      </c>
      <c r="BX7" s="24" t="s">
        <v>101</v>
      </c>
      <c r="BY7" s="24">
        <v>27.52</v>
      </c>
      <c r="BZ7" s="24">
        <v>22.28</v>
      </c>
      <c r="CA7" s="24">
        <v>22.84</v>
      </c>
      <c r="CB7" s="24" t="s">
        <v>101</v>
      </c>
      <c r="CC7" s="24" t="s">
        <v>101</v>
      </c>
      <c r="CD7" s="24" t="s">
        <v>101</v>
      </c>
      <c r="CE7" s="24">
        <v>300.14999999999998</v>
      </c>
      <c r="CF7" s="24">
        <v>527.44000000000005</v>
      </c>
      <c r="CG7" s="24" t="s">
        <v>101</v>
      </c>
      <c r="CH7" s="24" t="s">
        <v>101</v>
      </c>
      <c r="CI7" s="24" t="s">
        <v>101</v>
      </c>
      <c r="CJ7" s="24">
        <v>659.63</v>
      </c>
      <c r="CK7" s="24">
        <v>807.61</v>
      </c>
      <c r="CL7" s="24">
        <v>817.45</v>
      </c>
      <c r="CM7" s="24" t="s">
        <v>101</v>
      </c>
      <c r="CN7" s="24" t="s">
        <v>101</v>
      </c>
      <c r="CO7" s="24" t="s">
        <v>101</v>
      </c>
      <c r="CP7" s="24">
        <v>200</v>
      </c>
      <c r="CQ7" s="24">
        <v>50</v>
      </c>
      <c r="CR7" s="24" t="s">
        <v>101</v>
      </c>
      <c r="CS7" s="24" t="s">
        <v>101</v>
      </c>
      <c r="CT7" s="24" t="s">
        <v>101</v>
      </c>
      <c r="CU7" s="24">
        <v>26.69</v>
      </c>
      <c r="CV7" s="24">
        <v>22.94</v>
      </c>
      <c r="CW7" s="24">
        <v>24.25</v>
      </c>
      <c r="CX7" s="24" t="s">
        <v>101</v>
      </c>
      <c r="CY7" s="24" t="s">
        <v>101</v>
      </c>
      <c r="CZ7" s="24" t="s">
        <v>101</v>
      </c>
      <c r="DA7" s="24">
        <v>100</v>
      </c>
      <c r="DB7" s="24">
        <v>100</v>
      </c>
      <c r="DC7" s="24" t="s">
        <v>101</v>
      </c>
      <c r="DD7" s="24" t="s">
        <v>101</v>
      </c>
      <c r="DE7" s="24" t="s">
        <v>101</v>
      </c>
      <c r="DF7" s="24">
        <v>94.53</v>
      </c>
      <c r="DG7" s="24">
        <v>95.5</v>
      </c>
      <c r="DH7" s="24">
        <v>96.9</v>
      </c>
      <c r="DI7" s="24" t="s">
        <v>101</v>
      </c>
      <c r="DJ7" s="24" t="s">
        <v>101</v>
      </c>
      <c r="DK7" s="24" t="s">
        <v>101</v>
      </c>
      <c r="DL7" s="24">
        <v>72.47</v>
      </c>
      <c r="DM7" s="24">
        <v>75.150000000000006</v>
      </c>
      <c r="DN7" s="24" t="s">
        <v>101</v>
      </c>
      <c r="DO7" s="24" t="s">
        <v>101</v>
      </c>
      <c r="DP7" s="24" t="s">
        <v>101</v>
      </c>
      <c r="DQ7" s="24">
        <v>41.55</v>
      </c>
      <c r="DR7" s="24">
        <v>30.04</v>
      </c>
      <c r="DS7" s="24">
        <v>34.56</v>
      </c>
      <c r="DT7" s="24" t="s">
        <v>101</v>
      </c>
      <c r="DU7" s="24" t="s">
        <v>101</v>
      </c>
      <c r="DV7" s="24" t="s">
        <v>101</v>
      </c>
      <c r="DW7" s="24">
        <v>0</v>
      </c>
      <c r="DX7" s="24">
        <v>0</v>
      </c>
      <c r="DY7" s="24" t="s">
        <v>101</v>
      </c>
      <c r="DZ7" s="24" t="s">
        <v>101</v>
      </c>
      <c r="EA7" s="24" t="s">
        <v>101</v>
      </c>
      <c r="EB7" s="24">
        <v>0</v>
      </c>
      <c r="EC7" s="24">
        <v>0</v>
      </c>
      <c r="ED7" s="24">
        <v>0</v>
      </c>
      <c r="EE7" s="24" t="s">
        <v>101</v>
      </c>
      <c r="EF7" s="24" t="s">
        <v>101</v>
      </c>
      <c r="EG7" s="24" t="s">
        <v>101</v>
      </c>
      <c r="EH7" s="24">
        <v>0</v>
      </c>
      <c r="EI7" s="24">
        <v>0</v>
      </c>
      <c r="EJ7" s="24" t="s">
        <v>101</v>
      </c>
      <c r="EK7" s="24" t="s">
        <v>101</v>
      </c>
      <c r="EL7" s="24" t="s">
        <v>101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2025-12-23T06:27:42Z</dcterms:created>
  <dcterms:modified xsi:type="dcterms:W3CDTF">2026-03-04T01:01:40Z</dcterms:modified>
  <cp:category/>
</cp:coreProperties>
</file>