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7\R8.1.16【和歌山県市町村課：照会】公営企業に係る経営比較分析表（令和６年度決算）の分析等について\有田川町提出\"/>
    </mc:Choice>
  </mc:AlternateContent>
  <workbookProtection workbookAlgorithmName="SHA-512" workbookHashValue="U2LKdnBWYtv/UW4v7L9CicjQs6r7kTkFGZY2QjeCkBp5xoB8MCGhFUFlWERfWHPIXT4rZv+qUGEEZCg3xWABdw==" workbookSaltValue="Utkhjf4Uu7g2G0iPqydWL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<sst xmlns="http://schemas.openxmlformats.org/spreadsheetml/2006/main" count="297" uniqueCount="115">
  <si>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</si>
  <si>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</si>
  <si>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</si>
  <si>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</si>
  <si>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</si>
  <si>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</si>
  <si>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</si>
  <si>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</si>
  <si>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</si>
  <si>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</si>
  <si>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</si>
  <si>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</si>
  <si>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</si>
  <si>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</si>
  <si>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</si>
  <si>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</si>
  <si>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</si>
  <si>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</si>
  <si>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</si>
  <si>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</si>
  <si>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</si>
  <si>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</si>
  <si>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</si>
  <si>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</si>
  <si>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</si>
  <si>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</si>
  <si>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</si>
  <si>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</si>
  <si>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</si>
  <si>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</si>
  <si>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</si>
  <si>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</si>
  <si>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</si>
  <si>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</si>
  <si>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</si>
  <si>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</si>
  <si>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</si>
  <si>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</si>
  <si>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</si>
  <si>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</si>
  <si>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</si>
  <si>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</si>
  <si>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</si>
  <si>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</si>
  <si>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</si>
  <si>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</si>
  <si>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</si>
  <si>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</si>
  <si>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</si>
  <si>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</si>
  <si>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</si>
  <si>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</si>
  <si>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</si>
  <si>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</si>
  <si>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</si>
  <si>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</si>
  <si>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</si>
  <si>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</si>
  <si>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</si>
  <si>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</si>
  <si>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</si>
  <si>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</si>
  <si>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</si>
  <si>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</si>
  <si>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</si>
  <si>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</si>
  <si>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</si>
  <si>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</si>
  <si>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</si>
  <si>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</si>
  <si>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</si>
  <si>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</si>
  <si>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</si>
  <si>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</si>
  <si>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</si>
  <si>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</si>
  <si>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</si>
  <si>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</si>
  <si>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</si>
  <si>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</si>
  <si>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</si>
  <si>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</si>
  <si>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</si>
  <si>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</si>
  <si>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</si>
  <si>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</si>
  <si>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</si>
  <si>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</si>
  <si>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</si>
  <si>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</si>
  <si>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</si>
  <si>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</si>
  <si>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</si>
  <si>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</si>
  <si>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</si>
  <si>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</si>
  <si>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</si>
  <si>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</si>
  <si>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</si>
  <si>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</si>
  <si>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</si>
  <si>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</si>
  <si>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</si>
  <si>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</si>
  <si>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</si>
  <si>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</si>
  <si>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</si>
  <si>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</si>
  <si>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</si>
  <si>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</si>
  <si>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</si>
  <si>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</si>
  <si>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①経常収支比率、②累積欠損金比率
経常収支比率が100％を超えていることから、赤字は生じておらず累積欠損金比率も生じていない。
③流動比率
令和6年度は20.72％と1年以内に支払わなければならない負債に対し、未収金を含めた流動資産が大幅に不足している。流動負債の大半は建設改良費にかかる未払金と起債償還金である。
④企業債残高対事業規模比率
令和6年度は5,034.24％となっているが、面整備に続き農集統合事業を行ったため企業債残高が事業規模を表す営業収益に対し割合が大きくなっている。
⑤経費回収率
令和6年度は68.01％を料金収入で回収すべき経費を賄っているが、不足分については一般会計からの繰り入れにより賄っている。
⑥汚水処理原価
令和6年度は有収水量1㎥あたり185.06円であるが、今後、経年劣化による改修等により維持管理費が嵩むことが予測されるので計画的に見直していきたい。
⑦施設利用率
令和6年度は85.63％となっているが、農集との統合により今後も適正な施設規模を維持していきたい。
⑧水洗化率
令和6年度は70.39％となっているが、令和６年度に農集との統合事業も完了したことから、今後も更なる接続率向上に向け、引き続き下水道への接続推進に努める。</t>
    <rPh sb="117" eb="119">
      <t>オオハバ</t>
    </rPh>
    <rPh sb="127" eb="129">
      <t>リュウドウ</t>
    </rPh>
    <rPh sb="129" eb="131">
      <t>フサイ</t>
    </rPh>
    <rPh sb="132" eb="134">
      <t>タイハン</t>
    </rPh>
    <rPh sb="135" eb="140">
      <t>ケンセツカイリョウヒ</t>
    </rPh>
    <rPh sb="144" eb="147">
      <t>ミバライキン</t>
    </rPh>
    <rPh sb="148" eb="153">
      <t>キサイショウカンキン</t>
    </rPh>
    <rPh sb="195" eb="198">
      <t>メンセイビ</t>
    </rPh>
    <rPh sb="199" eb="200">
      <t>ツヅ</t>
    </rPh>
    <rPh sb="213" eb="218">
      <t>キギョウサイザンダカ</t>
    </rPh>
    <rPh sb="219" eb="223">
      <t>ジギョウキボ</t>
    </rPh>
    <rPh sb="224" eb="225">
      <t>アラワ</t>
    </rPh>
    <rPh sb="226" eb="230">
      <t>エイギョウシュウエキ</t>
    </rPh>
    <rPh sb="231" eb="232">
      <t>タイ</t>
    </rPh>
    <rPh sb="233" eb="235">
      <t>ワリアイ</t>
    </rPh>
    <rPh sb="236" eb="237">
      <t>オオ</t>
    </rPh>
    <rPh sb="266" eb="270">
      <t>リョウキンシュウニュウ</t>
    </rPh>
    <rPh sb="271" eb="273">
      <t>カイシュウ</t>
    </rPh>
    <rPh sb="276" eb="278">
      <t>ケイヒ</t>
    </rPh>
    <rPh sb="279" eb="280">
      <t>マカナ</t>
    </rPh>
    <rPh sb="286" eb="289">
      <t>フソクブン</t>
    </rPh>
    <rPh sb="294" eb="298">
      <t>イッパンカイケイ</t>
    </rPh>
    <rPh sb="301" eb="302">
      <t>ク</t>
    </rPh>
    <rPh sb="303" eb="304">
      <t>イ</t>
    </rPh>
    <rPh sb="308" eb="309">
      <t>マカナ</t>
    </rPh>
    <rPh sb="323" eb="325">
      <t>レイワ</t>
    </rPh>
    <rPh sb="326" eb="328">
      <t>ネンド</t>
    </rPh>
    <rPh sb="329" eb="333">
      <t>ユウシュウスイリョウ</t>
    </rPh>
    <rPh sb="344" eb="345">
      <t>エン</t>
    </rPh>
    <rPh sb="350" eb="352">
      <t>コンゴ</t>
    </rPh>
    <rPh sb="353" eb="357">
      <t>ケイネンレッカ</t>
    </rPh>
    <rPh sb="360" eb="362">
      <t>カイシュウ</t>
    </rPh>
    <rPh sb="362" eb="363">
      <t>ナド</t>
    </rPh>
    <rPh sb="366" eb="371">
      <t>イジカンリヒ</t>
    </rPh>
    <rPh sb="372" eb="373">
      <t>カサ</t>
    </rPh>
    <rPh sb="377" eb="379">
      <t>ヨソク</t>
    </rPh>
    <rPh sb="384" eb="387">
      <t>ケイカクテキ</t>
    </rPh>
    <rPh sb="388" eb="390">
      <t>ミナオ</t>
    </rPh>
    <rPh sb="399" eb="404">
      <t>シセツリヨウリツ</t>
    </rPh>
    <rPh sb="405" eb="407">
      <t>レイワ</t>
    </rPh>
    <rPh sb="408" eb="410">
      <t>ネンド</t>
    </rPh>
    <rPh sb="425" eb="427">
      <t>ノウシュウ</t>
    </rPh>
    <rPh sb="429" eb="431">
      <t>トウゴウ</t>
    </rPh>
    <rPh sb="434" eb="436">
      <t>コンゴ</t>
    </rPh>
    <rPh sb="437" eb="439">
      <t>テキセイ</t>
    </rPh>
    <rPh sb="440" eb="444">
      <t>シセツキボ</t>
    </rPh>
    <rPh sb="445" eb="447">
      <t>イジ</t>
    </rPh>
    <rPh sb="456" eb="460">
      <t>スイセンカリツ</t>
    </rPh>
    <rPh sb="461" eb="463">
      <t>レイワ</t>
    </rPh>
    <rPh sb="464" eb="466">
      <t>ネンド</t>
    </rPh>
    <phoneticPr fontId="4"/>
  </si>
  <si>
    <t>①有形固定資産減価償却率
令和6年度は24.78％と固定資産全体の約1/4を償却した状態であることが分かる。今後、内部留保資金を確保し計画的に更新改良を考えていかなくてはならない。また、当町では法適用化の際に残存価格ではなく取得時から減価償却を行ったため類似団体との平均値より上回っている。
②管渠老朽化率、③管渠改善率
法定耐用年数を経過していないため、管渠老朽化率および管渠改善率は共に0％である。</t>
    <rPh sb="1" eb="7">
      <t>ユウケイコテイシサン</t>
    </rPh>
    <rPh sb="7" eb="12">
      <t>ゲンカショウキャクリツ</t>
    </rPh>
    <rPh sb="13" eb="15">
      <t>レイワ</t>
    </rPh>
    <rPh sb="16" eb="18">
      <t>ネンド</t>
    </rPh>
    <rPh sb="26" eb="30">
      <t>コテイシサン</t>
    </rPh>
    <rPh sb="30" eb="32">
      <t>ゼンタイ</t>
    </rPh>
    <rPh sb="33" eb="34">
      <t>ヤク</t>
    </rPh>
    <rPh sb="38" eb="40">
      <t>ショウキャク</t>
    </rPh>
    <rPh sb="42" eb="44">
      <t>ジョウタイ</t>
    </rPh>
    <rPh sb="50" eb="51">
      <t>ワ</t>
    </rPh>
    <rPh sb="54" eb="56">
      <t>コンゴ</t>
    </rPh>
    <rPh sb="57" eb="63">
      <t>ナイブリュウホシキン</t>
    </rPh>
    <rPh sb="64" eb="66">
      <t>カクホ</t>
    </rPh>
    <rPh sb="67" eb="70">
      <t>ケイカクテキ</t>
    </rPh>
    <rPh sb="71" eb="73">
      <t>コウシン</t>
    </rPh>
    <rPh sb="73" eb="75">
      <t>カイリョウ</t>
    </rPh>
    <rPh sb="76" eb="77">
      <t>カンガ</t>
    </rPh>
    <rPh sb="93" eb="95">
      <t>トウチョウ</t>
    </rPh>
    <rPh sb="97" eb="100">
      <t>ホウテキヨウ</t>
    </rPh>
    <rPh sb="100" eb="101">
      <t>カ</t>
    </rPh>
    <rPh sb="102" eb="103">
      <t>サイ</t>
    </rPh>
    <rPh sb="104" eb="108">
      <t>ザンゾンカカク</t>
    </rPh>
    <rPh sb="112" eb="114">
      <t>シュトク</t>
    </rPh>
    <rPh sb="114" eb="115">
      <t>ジ</t>
    </rPh>
    <rPh sb="117" eb="121">
      <t>ゲンカショウキャク</t>
    </rPh>
    <rPh sb="122" eb="123">
      <t>オコナ</t>
    </rPh>
    <rPh sb="127" eb="131">
      <t>ルイジダンタイ</t>
    </rPh>
    <rPh sb="133" eb="136">
      <t>ヘイキンチ</t>
    </rPh>
    <rPh sb="138" eb="140">
      <t>ウワマワ</t>
    </rPh>
    <rPh sb="147" eb="153">
      <t>カンキョロウキュウカリツ</t>
    </rPh>
    <rPh sb="155" eb="157">
      <t>カンキョ</t>
    </rPh>
    <rPh sb="157" eb="160">
      <t>カイゼンリツ</t>
    </rPh>
    <rPh sb="161" eb="167">
      <t>ホウテイタイヨウネンスウ</t>
    </rPh>
    <rPh sb="168" eb="170">
      <t>ケイカ</t>
    </rPh>
    <rPh sb="178" eb="180">
      <t>カンキョ</t>
    </rPh>
    <rPh sb="180" eb="184">
      <t>ロウキュウカリツ</t>
    </rPh>
    <rPh sb="187" eb="189">
      <t>カンキョ</t>
    </rPh>
    <rPh sb="193" eb="194">
      <t>トモ</t>
    </rPh>
    <phoneticPr fontId="4"/>
  </si>
  <si>
    <t>当町の公共下水道事業は、平成15年度から着手し、当初計画の面整備（管渠布設工事）を令和３年度末で完了した。令和４年度より汚水処理場の３系列目増設工事に着手し、令和６年度に完了しました。
また、農業集落排水事業との統合整備事業に伴う管渠接続工事も令和３年度より開始し、令和６年度末に完了しました。
令和５年度に法適用化を行い経営の可視化を行ったが、今後も引き続き接続率の向上に努めるとともに、下水道施設を効率的・効果的に維持管理していくことを重点課題として取り組み、限られた財源の下でリスクを極力低減させ、持続的に経営してくことが重要であると考えます。
　</t>
    <rPh sb="0" eb="2">
      <t>トウチョウ</t>
    </rPh>
    <rPh sb="79" eb="81">
      <t>レイワ</t>
    </rPh>
    <rPh sb="82" eb="84">
      <t>ネンド</t>
    </rPh>
    <rPh sb="85" eb="87">
      <t>カンリョウ</t>
    </rPh>
    <rPh sb="122" eb="124">
      <t>レイワ</t>
    </rPh>
    <rPh sb="125" eb="127">
      <t>ネンド</t>
    </rPh>
    <rPh sb="129" eb="131">
      <t>カイシ</t>
    </rPh>
    <rPh sb="148" eb="150">
      <t>レイワ</t>
    </rPh>
    <rPh sb="151" eb="153">
      <t>ネンド</t>
    </rPh>
    <rPh sb="154" eb="158">
      <t>ホウテキヨウカ</t>
    </rPh>
    <rPh sb="159" eb="160">
      <t>オコナ</t>
    </rPh>
    <rPh sb="161" eb="163">
      <t>ケイエイ</t>
    </rPh>
    <rPh sb="164" eb="167">
      <t>カシカ</t>
    </rPh>
    <rPh sb="168" eb="169">
      <t>オコナ</t>
    </rPh>
    <rPh sb="176" eb="177">
      <t>ヒ</t>
    </rPh>
    <rPh sb="178" eb="179">
      <t>ツヅ</t>
    </rPh>
    <rPh sb="180" eb="182">
      <t>セツゾク</t>
    </rPh>
    <rPh sb="182" eb="183">
      <t>リツ</t>
    </rPh>
    <rPh sb="184" eb="186">
      <t>コウジョウ</t>
    </rPh>
    <rPh sb="187" eb="188">
      <t>ツト</t>
    </rPh>
    <rPh sb="195" eb="198">
      <t>ゲスイドウ</t>
    </rPh>
    <rPh sb="198" eb="200">
      <t>シセツ</t>
    </rPh>
    <rPh sb="201" eb="204">
      <t>コウリツテキ</t>
    </rPh>
    <rPh sb="205" eb="208">
      <t>コウカテキ</t>
    </rPh>
    <rPh sb="209" eb="211">
      <t>イジ</t>
    </rPh>
    <rPh sb="211" eb="213">
      <t>カンリ</t>
    </rPh>
    <rPh sb="220" eb="222">
      <t>ジュウテン</t>
    </rPh>
    <rPh sb="222" eb="224">
      <t>カダイ</t>
    </rPh>
    <rPh sb="227" eb="228">
      <t>ト</t>
    </rPh>
    <rPh sb="229" eb="230">
      <t>ク</t>
    </rPh>
    <rPh sb="232" eb="233">
      <t>カギ</t>
    </rPh>
    <rPh sb="236" eb="238">
      <t>ザイゲン</t>
    </rPh>
    <rPh sb="239" eb="240">
      <t>シタ</t>
    </rPh>
    <rPh sb="245" eb="247">
      <t>キョクリョク</t>
    </rPh>
    <rPh sb="247" eb="249">
      <t>テイゲン</t>
    </rPh>
    <rPh sb="252" eb="255">
      <t>ジゾクテキ</t>
    </rPh>
    <rPh sb="256" eb="258">
      <t>ケイエイ</t>
    </rPh>
    <rPh sb="264" eb="266">
      <t>ジュウヨウ</t>
    </rPh>
    <rPh sb="270" eb="27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</si>
</sst>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822-48DF-810B-84159CA0E6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0.96</c:v>
                </c:pt>
                <c:pt idx="4">
                  <c:v>0.09</c:v>
                </c:pt>
              </c:numCache>
            </c:numRef>
          </c:val>
          <c:smooth val="0"/>
          <c:extLst>
            <c:ext xmlns:c16="http://schemas.microsoft.com/office/drawing/2014/chart" uri="{C3380CC4-5D6E-409C-BE32-E72D297353CC}">
              <c16:uniqueId val="{00000001-3822-48DF-810B-84159CA0E6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77.709999999999994</c:v>
                </c:pt>
                <c:pt idx="4">
                  <c:v>85.63</c:v>
                </c:pt>
              </c:numCache>
            </c:numRef>
          </c:val>
          <c:extLst>
            <c:ext xmlns:c16="http://schemas.microsoft.com/office/drawing/2014/chart" uri="{C3380CC4-5D6E-409C-BE32-E72D297353CC}">
              <c16:uniqueId val="{00000000-D466-4A3A-9254-C6EBAFD7CA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48.5</c:v>
                </c:pt>
                <c:pt idx="4">
                  <c:v>50.62</c:v>
                </c:pt>
              </c:numCache>
            </c:numRef>
          </c:val>
          <c:smooth val="0"/>
          <c:extLst>
            <c:ext xmlns:c16="http://schemas.microsoft.com/office/drawing/2014/chart" uri="{C3380CC4-5D6E-409C-BE32-E72D297353CC}">
              <c16:uniqueId val="{00000001-D466-4A3A-9254-C6EBAFD7CA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68.569999999999993</c:v>
                </c:pt>
                <c:pt idx="4">
                  <c:v>70.39</c:v>
                </c:pt>
              </c:numCache>
            </c:numRef>
          </c:val>
          <c:extLst>
            <c:ext xmlns:c16="http://schemas.microsoft.com/office/drawing/2014/chart" uri="{C3380CC4-5D6E-409C-BE32-E72D297353CC}">
              <c16:uniqueId val="{00000000-1CD7-446C-8068-0D5C0E5F6A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59.74</c:v>
                </c:pt>
                <c:pt idx="4">
                  <c:v>79</c:v>
                </c:pt>
              </c:numCache>
            </c:numRef>
          </c:val>
          <c:smooth val="0"/>
          <c:extLst>
            <c:ext xmlns:c16="http://schemas.microsoft.com/office/drawing/2014/chart" uri="{C3380CC4-5D6E-409C-BE32-E72D297353CC}">
              <c16:uniqueId val="{00000001-1CD7-446C-8068-0D5C0E5F6A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104.82</c:v>
                </c:pt>
                <c:pt idx="4">
                  <c:v>102.55</c:v>
                </c:pt>
              </c:numCache>
            </c:numRef>
          </c:val>
          <c:extLst>
            <c:ext xmlns:c16="http://schemas.microsoft.com/office/drawing/2014/chart" uri="{C3380CC4-5D6E-409C-BE32-E72D297353CC}">
              <c16:uniqueId val="{00000000-7B1A-4E1F-A514-F1D2F718C9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110.29</c:v>
                </c:pt>
                <c:pt idx="4">
                  <c:v>106.45</c:v>
                </c:pt>
              </c:numCache>
            </c:numRef>
          </c:val>
          <c:smooth val="0"/>
          <c:extLst>
            <c:ext xmlns:c16="http://schemas.microsoft.com/office/drawing/2014/chart" uri="{C3380CC4-5D6E-409C-BE32-E72D297353CC}">
              <c16:uniqueId val="{00000001-7B1A-4E1F-A514-F1D2F718C9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24.36</c:v>
                </c:pt>
                <c:pt idx="4">
                  <c:v>24.78</c:v>
                </c:pt>
              </c:numCache>
            </c:numRef>
          </c:val>
          <c:extLst>
            <c:ext xmlns:c16="http://schemas.microsoft.com/office/drawing/2014/chart" uri="{C3380CC4-5D6E-409C-BE32-E72D297353CC}">
              <c16:uniqueId val="{00000000-7752-494B-9889-682FC91C11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17.48</c:v>
                </c:pt>
                <c:pt idx="4">
                  <c:v>17.62</c:v>
                </c:pt>
              </c:numCache>
            </c:numRef>
          </c:val>
          <c:smooth val="0"/>
          <c:extLst>
            <c:ext xmlns:c16="http://schemas.microsoft.com/office/drawing/2014/chart" uri="{C3380CC4-5D6E-409C-BE32-E72D297353CC}">
              <c16:uniqueId val="{00000001-7752-494B-9889-682FC91C11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A6-4931-84B5-1D2E896CC8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1.07</c:v>
                </c:pt>
                <c:pt idx="4">
                  <c:v>0.18</c:v>
                </c:pt>
              </c:numCache>
            </c:numRef>
          </c:val>
          <c:smooth val="0"/>
          <c:extLst>
            <c:ext xmlns:c16="http://schemas.microsoft.com/office/drawing/2014/chart" uri="{C3380CC4-5D6E-409C-BE32-E72D297353CC}">
              <c16:uniqueId val="{00000001-40A6-4931-84B5-1D2E896CC8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C4C-4FD8-A0D3-6A99D4F28B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5.96</c:v>
                </c:pt>
                <c:pt idx="4">
                  <c:v>19.96</c:v>
                </c:pt>
              </c:numCache>
            </c:numRef>
          </c:val>
          <c:smooth val="0"/>
          <c:extLst>
            <c:ext xmlns:c16="http://schemas.microsoft.com/office/drawing/2014/chart" uri="{C3380CC4-5D6E-409C-BE32-E72D297353CC}">
              <c16:uniqueId val="{00000001-5C4C-4FD8-A0D3-6A99D4F28B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12.23</c:v>
                </c:pt>
                <c:pt idx="4">
                  <c:v>20.72</c:v>
                </c:pt>
              </c:numCache>
            </c:numRef>
          </c:val>
          <c:extLst>
            <c:ext xmlns:c16="http://schemas.microsoft.com/office/drawing/2014/chart" uri="{C3380CC4-5D6E-409C-BE32-E72D297353CC}">
              <c16:uniqueId val="{00000000-04A5-44FD-A204-7EB5BDA16F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85.11</c:v>
                </c:pt>
                <c:pt idx="4">
                  <c:v>63.88</c:v>
                </c:pt>
              </c:numCache>
            </c:numRef>
          </c:val>
          <c:smooth val="0"/>
          <c:extLst>
            <c:ext xmlns:c16="http://schemas.microsoft.com/office/drawing/2014/chart" uri="{C3380CC4-5D6E-409C-BE32-E72D297353CC}">
              <c16:uniqueId val="{00000001-04A5-44FD-A204-7EB5BDA16F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5631.08</c:v>
                </c:pt>
                <c:pt idx="4">
                  <c:v>5034.24</c:v>
                </c:pt>
              </c:numCache>
            </c:numRef>
          </c:val>
          <c:extLst>
            <c:ext xmlns:c16="http://schemas.microsoft.com/office/drawing/2014/chart" uri="{C3380CC4-5D6E-409C-BE32-E72D297353CC}">
              <c16:uniqueId val="{00000000-A867-4C02-B779-DE59533314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2528.25</c:v>
                </c:pt>
                <c:pt idx="4">
                  <c:v>943.46</c:v>
                </c:pt>
              </c:numCache>
            </c:numRef>
          </c:val>
          <c:smooth val="0"/>
          <c:extLst>
            <c:ext xmlns:c16="http://schemas.microsoft.com/office/drawing/2014/chart" uri="{C3380CC4-5D6E-409C-BE32-E72D297353CC}">
              <c16:uniqueId val="{00000001-A867-4C02-B779-DE59533314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82.32</c:v>
                </c:pt>
                <c:pt idx="4">
                  <c:v>68.010000000000005</c:v>
                </c:pt>
              </c:numCache>
            </c:numRef>
          </c:val>
          <c:extLst>
            <c:ext xmlns:c16="http://schemas.microsoft.com/office/drawing/2014/chart" uri="{C3380CC4-5D6E-409C-BE32-E72D297353CC}">
              <c16:uniqueId val="{00000000-3FAF-4760-90D4-56E8A593E8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67.989999999999995</c:v>
                </c:pt>
                <c:pt idx="4">
                  <c:v>79.22</c:v>
                </c:pt>
              </c:numCache>
            </c:numRef>
          </c:val>
          <c:smooth val="0"/>
          <c:extLst>
            <c:ext xmlns:c16="http://schemas.microsoft.com/office/drawing/2014/chart" uri="{C3380CC4-5D6E-409C-BE32-E72D297353CC}">
              <c16:uniqueId val="{00000001-3FAF-4760-90D4-56E8A593E8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151.06</c:v>
                </c:pt>
                <c:pt idx="4">
                  <c:v>185.06</c:v>
                </c:pt>
              </c:numCache>
            </c:numRef>
          </c:val>
          <c:extLst>
            <c:ext xmlns:c16="http://schemas.microsoft.com/office/drawing/2014/chart" uri="{C3380CC4-5D6E-409C-BE32-E72D297353CC}">
              <c16:uniqueId val="{00000000-D6A4-483E-9808-A87C96C444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228.51</c:v>
                </c:pt>
                <c:pt idx="4">
                  <c:v>202.47</c:v>
                </c:pt>
              </c:numCache>
            </c:numRef>
          </c:val>
          <c:smooth val="0"/>
          <c:extLst>
            <c:ext xmlns:c16="http://schemas.microsoft.com/office/drawing/2014/chart" uri="{C3380CC4-5D6E-409C-BE32-E72D297353CC}">
              <c16:uniqueId val="{00000001-D6A4-483E-9808-A87C96C444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有田川町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24954</v>
      </c>
      <c r="AM8" s="41"/>
      <c r="AN8" s="41"/>
      <c r="AO8" s="41"/>
      <c r="AP8" s="41"/>
      <c r="AQ8" s="41"/>
      <c r="AR8" s="41"/>
      <c r="AS8" s="41"/>
      <c r="AT8" s="34">
        <f>データ!T6</f>
        <v>351.84</v>
      </c>
      <c r="AU8" s="34"/>
      <c r="AV8" s="34"/>
      <c r="AW8" s="34"/>
      <c r="AX8" s="34"/>
      <c r="AY8" s="34"/>
      <c r="AZ8" s="34"/>
      <c r="BA8" s="34"/>
      <c r="BB8" s="34">
        <f>データ!U6</f>
        <v>70.92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56.73</v>
      </c>
      <c r="J10" s="34"/>
      <c r="K10" s="34"/>
      <c r="L10" s="34"/>
      <c r="M10" s="34"/>
      <c r="N10" s="34"/>
      <c r="O10" s="34"/>
      <c r="P10" s="34">
        <f>データ!P6</f>
        <v>66.27</v>
      </c>
      <c r="Q10" s="34"/>
      <c r="R10" s="34"/>
      <c r="S10" s="34"/>
      <c r="T10" s="34"/>
      <c r="U10" s="34"/>
      <c r="V10" s="34"/>
      <c r="W10" s="34">
        <f>データ!Q6</f>
        <v>102.1</v>
      </c>
      <c r="X10" s="34"/>
      <c r="Y10" s="34"/>
      <c r="Z10" s="34"/>
      <c r="AA10" s="34"/>
      <c r="AB10" s="34"/>
      <c r="AC10" s="34"/>
      <c r="AD10" s="41">
        <f>データ!R6</f>
        <v>2640</v>
      </c>
      <c r="AE10" s="41"/>
      <c r="AF10" s="41"/>
      <c r="AG10" s="41"/>
      <c r="AH10" s="41"/>
      <c r="AI10" s="41"/>
      <c r="AJ10" s="41"/>
      <c r="AK10" s="2"/>
      <c r="AL10" s="41">
        <f>データ!V6</f>
        <v>16455</v>
      </c>
      <c r="AM10" s="41"/>
      <c r="AN10" s="41"/>
      <c r="AO10" s="41"/>
      <c r="AP10" s="41"/>
      <c r="AQ10" s="41"/>
      <c r="AR10" s="41"/>
      <c r="AS10" s="41"/>
      <c r="AT10" s="34">
        <f>データ!W6</f>
        <v>4.5199999999999996</v>
      </c>
      <c r="AU10" s="34"/>
      <c r="AV10" s="34"/>
      <c r="AW10" s="34"/>
      <c r="AX10" s="34"/>
      <c r="AY10" s="34"/>
      <c r="AZ10" s="34"/>
      <c r="BA10" s="34"/>
      <c r="BB10" s="34">
        <f>データ!X6</f>
        <v>3640.49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70"/>
      <c r="BN66" s="70"/>
      <c r="BO66" s="70"/>
      <c r="BP66" s="70"/>
      <c r="BQ66" s="70"/>
      <c r="BR66" s="70"/>
      <c r="BS66" s="70"/>
      <c r="BT66" s="70"/>
      <c r="BU66" s="70"/>
      <c r="BV66" s="70"/>
      <c r="BW66" s="70"/>
      <c r="BX66" s="70"/>
      <c r="BY66" s="70"/>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70"/>
      <c r="BN67" s="70"/>
      <c r="BO67" s="70"/>
      <c r="BP67" s="70"/>
      <c r="BQ67" s="70"/>
      <c r="BR67" s="70"/>
      <c r="BS67" s="70"/>
      <c r="BT67" s="70"/>
      <c r="BU67" s="70"/>
      <c r="BV67" s="70"/>
      <c r="BW67" s="70"/>
      <c r="BX67" s="70"/>
      <c r="BY67" s="70"/>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70"/>
      <c r="BN68" s="70"/>
      <c r="BO68" s="70"/>
      <c r="BP68" s="70"/>
      <c r="BQ68" s="70"/>
      <c r="BR68" s="70"/>
      <c r="BS68" s="70"/>
      <c r="BT68" s="70"/>
      <c r="BU68" s="70"/>
      <c r="BV68" s="70"/>
      <c r="BW68" s="70"/>
      <c r="BX68" s="70"/>
      <c r="BY68" s="70"/>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70"/>
      <c r="BN69" s="70"/>
      <c r="BO69" s="70"/>
      <c r="BP69" s="70"/>
      <c r="BQ69" s="70"/>
      <c r="BR69" s="70"/>
      <c r="BS69" s="70"/>
      <c r="BT69" s="70"/>
      <c r="BU69" s="70"/>
      <c r="BV69" s="70"/>
      <c r="BW69" s="70"/>
      <c r="BX69" s="70"/>
      <c r="BY69" s="70"/>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70"/>
      <c r="BN70" s="70"/>
      <c r="BO70" s="70"/>
      <c r="BP70" s="70"/>
      <c r="BQ70" s="70"/>
      <c r="BR70" s="70"/>
      <c r="BS70" s="70"/>
      <c r="BT70" s="70"/>
      <c r="BU70" s="70"/>
      <c r="BV70" s="70"/>
      <c r="BW70" s="70"/>
      <c r="BX70" s="70"/>
      <c r="BY70" s="70"/>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70"/>
      <c r="BN71" s="70"/>
      <c r="BO71" s="70"/>
      <c r="BP71" s="70"/>
      <c r="BQ71" s="70"/>
      <c r="BR71" s="70"/>
      <c r="BS71" s="70"/>
      <c r="BT71" s="70"/>
      <c r="BU71" s="70"/>
      <c r="BV71" s="70"/>
      <c r="BW71" s="70"/>
      <c r="BX71" s="70"/>
      <c r="BY71" s="70"/>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70"/>
      <c r="BN72" s="70"/>
      <c r="BO72" s="70"/>
      <c r="BP72" s="70"/>
      <c r="BQ72" s="70"/>
      <c r="BR72" s="70"/>
      <c r="BS72" s="70"/>
      <c r="BT72" s="70"/>
      <c r="BU72" s="70"/>
      <c r="BV72" s="70"/>
      <c r="BW72" s="70"/>
      <c r="BX72" s="70"/>
      <c r="BY72" s="70"/>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70"/>
      <c r="BN73" s="70"/>
      <c r="BO73" s="70"/>
      <c r="BP73" s="70"/>
      <c r="BQ73" s="70"/>
      <c r="BR73" s="70"/>
      <c r="BS73" s="70"/>
      <c r="BT73" s="70"/>
      <c r="BU73" s="70"/>
      <c r="BV73" s="70"/>
      <c r="BW73" s="70"/>
      <c r="BX73" s="70"/>
      <c r="BY73" s="70"/>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70"/>
      <c r="BN74" s="70"/>
      <c r="BO74" s="70"/>
      <c r="BP74" s="70"/>
      <c r="BQ74" s="70"/>
      <c r="BR74" s="70"/>
      <c r="BS74" s="70"/>
      <c r="BT74" s="70"/>
      <c r="BU74" s="70"/>
      <c r="BV74" s="70"/>
      <c r="BW74" s="70"/>
      <c r="BX74" s="70"/>
      <c r="BY74" s="70"/>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70"/>
      <c r="BN75" s="70"/>
      <c r="BO75" s="70"/>
      <c r="BP75" s="70"/>
      <c r="BQ75" s="70"/>
      <c r="BR75" s="70"/>
      <c r="BS75" s="70"/>
      <c r="BT75" s="70"/>
      <c r="BU75" s="70"/>
      <c r="BV75" s="70"/>
      <c r="BW75" s="70"/>
      <c r="BX75" s="70"/>
      <c r="BY75" s="70"/>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70"/>
      <c r="BN76" s="70"/>
      <c r="BO76" s="70"/>
      <c r="BP76" s="70"/>
      <c r="BQ76" s="70"/>
      <c r="BR76" s="70"/>
      <c r="BS76" s="70"/>
      <c r="BT76" s="70"/>
      <c r="BU76" s="70"/>
      <c r="BV76" s="70"/>
      <c r="BW76" s="70"/>
      <c r="BX76" s="70"/>
      <c r="BY76" s="70"/>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70"/>
      <c r="BN77" s="70"/>
      <c r="BO77" s="70"/>
      <c r="BP77" s="70"/>
      <c r="BQ77" s="70"/>
      <c r="BR77" s="70"/>
      <c r="BS77" s="70"/>
      <c r="BT77" s="70"/>
      <c r="BU77" s="70"/>
      <c r="BV77" s="70"/>
      <c r="BW77" s="70"/>
      <c r="BX77" s="70"/>
      <c r="BY77" s="70"/>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70"/>
      <c r="BN78" s="70"/>
      <c r="BO78" s="70"/>
      <c r="BP78" s="70"/>
      <c r="BQ78" s="70"/>
      <c r="BR78" s="70"/>
      <c r="BS78" s="70"/>
      <c r="BT78" s="70"/>
      <c r="BU78" s="70"/>
      <c r="BV78" s="70"/>
      <c r="BW78" s="70"/>
      <c r="BX78" s="70"/>
      <c r="BY78" s="70"/>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70"/>
      <c r="BN79" s="70"/>
      <c r="BO79" s="70"/>
      <c r="BP79" s="70"/>
      <c r="BQ79" s="70"/>
      <c r="BR79" s="70"/>
      <c r="BS79" s="70"/>
      <c r="BT79" s="70"/>
      <c r="BU79" s="70"/>
      <c r="BV79" s="70"/>
      <c r="BW79" s="70"/>
      <c r="BX79" s="70"/>
      <c r="BY79" s="70"/>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70"/>
      <c r="BN80" s="70"/>
      <c r="BO80" s="70"/>
      <c r="BP80" s="70"/>
      <c r="BQ80" s="70"/>
      <c r="BR80" s="70"/>
      <c r="BS80" s="70"/>
      <c r="BT80" s="70"/>
      <c r="BU80" s="70"/>
      <c r="BV80" s="70"/>
      <c r="BW80" s="70"/>
      <c r="BX80" s="70"/>
      <c r="BY80" s="70"/>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70"/>
      <c r="BN81" s="70"/>
      <c r="BO81" s="70"/>
      <c r="BP81" s="70"/>
      <c r="BQ81" s="70"/>
      <c r="BR81" s="70"/>
      <c r="BS81" s="70"/>
      <c r="BT81" s="70"/>
      <c r="BU81" s="70"/>
      <c r="BV81" s="70"/>
      <c r="BW81" s="70"/>
      <c r="BX81" s="70"/>
      <c r="BY81" s="70"/>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mwwbc16osZL8NMlIU/pEwTI883mWMYR0QsxRirvnl8/XfrIG7ANuen79eWnMBdRw8/TJgB+cKlq1ublMh8K5A==" saltValue="PrH5FzyS6bnuABfPUjNh0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303666</v>
      </c>
      <c r="D6" s="19">
        <f t="shared" si="3"/>
        <v>46</v>
      </c>
      <c r="E6" s="19">
        <f t="shared" si="3"/>
        <v>17</v>
      </c>
      <c r="F6" s="19">
        <f t="shared" si="3"/>
        <v>1</v>
      </c>
      <c r="G6" s="19">
        <f t="shared" si="3"/>
        <v>0</v>
      </c>
      <c r="H6" s="19" t="str">
        <f t="shared" si="3"/>
        <v>和歌山県　有田川町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56.73</v>
      </c>
      <c r="P6" s="20">
        <f t="shared" si="3"/>
        <v>66.27</v>
      </c>
      <c r="Q6" s="20">
        <f t="shared" si="3"/>
        <v>102.1</v>
      </c>
      <c r="R6" s="20">
        <f t="shared" si="3"/>
        <v>2640</v>
      </c>
      <c r="S6" s="20">
        <f t="shared" si="3"/>
        <v>24954</v>
      </c>
      <c r="T6" s="20">
        <f t="shared" si="3"/>
        <v>351.84</v>
      </c>
      <c r="U6" s="20">
        <f t="shared" si="3"/>
        <v>70.92</v>
      </c>
      <c r="V6" s="20">
        <f t="shared" si="3"/>
        <v>16455</v>
      </c>
      <c r="W6" s="20">
        <f t="shared" si="3"/>
        <v>4.5199999999999996</v>
      </c>
      <c r="X6" s="20">
        <f t="shared" si="3"/>
        <v>3640.49</v>
      </c>
      <c r="Y6" s="21" t="str">
        <f>IF(Y7="",NA(),Y7)</f>
        <v>-</v>
      </c>
      <c r="Z6" s="21" t="str">
        <f t="shared" ref="Z6:AH6" si="4">IF(Z7="",NA(),Z7)</f>
        <v>-</v>
      </c>
      <c r="AA6" s="21" t="str">
        <f t="shared" si="4"/>
        <v>-</v>
      </c>
      <c r="AB6" s="21">
        <f t="shared" si="4"/>
        <v>104.82</v>
      </c>
      <c r="AC6" s="21">
        <f t="shared" si="4"/>
        <v>102.55</v>
      </c>
      <c r="AD6" s="21" t="str">
        <f t="shared" si="4"/>
        <v>-</v>
      </c>
      <c r="AE6" s="21" t="str">
        <f t="shared" si="4"/>
        <v>-</v>
      </c>
      <c r="AF6" s="21" t="str">
        <f t="shared" si="4"/>
        <v>-</v>
      </c>
      <c r="AG6" s="21">
        <f t="shared" si="4"/>
        <v>110.29</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5.96</v>
      </c>
      <c r="AS6" s="21">
        <f t="shared" si="5"/>
        <v>19.96</v>
      </c>
      <c r="AT6" s="20" t="str">
        <f>IF(AT7="","",IF(AT7="-","【-】","【"&amp;SUBSTITUTE(TEXT(AT7,"#,##0.00"),"-","△")&amp;"】"))</f>
        <v>【3.12】</v>
      </c>
      <c r="AU6" s="21" t="str">
        <f>IF(AU7="",NA(),AU7)</f>
        <v>-</v>
      </c>
      <c r="AV6" s="21" t="str">
        <f t="shared" ref="AV6:BD6" si="6">IF(AV7="",NA(),AV7)</f>
        <v>-</v>
      </c>
      <c r="AW6" s="21" t="str">
        <f t="shared" si="6"/>
        <v>-</v>
      </c>
      <c r="AX6" s="21">
        <f t="shared" si="6"/>
        <v>12.23</v>
      </c>
      <c r="AY6" s="21">
        <f t="shared" si="6"/>
        <v>20.72</v>
      </c>
      <c r="AZ6" s="21" t="str">
        <f t="shared" si="6"/>
        <v>-</v>
      </c>
      <c r="BA6" s="21" t="str">
        <f t="shared" si="6"/>
        <v>-</v>
      </c>
      <c r="BB6" s="21" t="str">
        <f t="shared" si="6"/>
        <v>-</v>
      </c>
      <c r="BC6" s="21">
        <f t="shared" si="6"/>
        <v>85.11</v>
      </c>
      <c r="BD6" s="21">
        <f t="shared" si="6"/>
        <v>63.88</v>
      </c>
      <c r="BE6" s="20" t="str">
        <f>IF(BE7="","",IF(BE7="-","【-】","【"&amp;SUBSTITUTE(TEXT(BE7,"#,##0.00"),"-","△")&amp;"】"))</f>
        <v>【82.75】</v>
      </c>
      <c r="BF6" s="21" t="str">
        <f>IF(BF7="",NA(),BF7)</f>
        <v>-</v>
      </c>
      <c r="BG6" s="21" t="str">
        <f t="shared" ref="BG6:BO6" si="7">IF(BG7="",NA(),BG7)</f>
        <v>-</v>
      </c>
      <c r="BH6" s="21" t="str">
        <f t="shared" si="7"/>
        <v>-</v>
      </c>
      <c r="BI6" s="21">
        <f t="shared" si="7"/>
        <v>5631.08</v>
      </c>
      <c r="BJ6" s="21">
        <f t="shared" si="7"/>
        <v>5034.24</v>
      </c>
      <c r="BK6" s="21" t="str">
        <f t="shared" si="7"/>
        <v>-</v>
      </c>
      <c r="BL6" s="21" t="str">
        <f t="shared" si="7"/>
        <v>-</v>
      </c>
      <c r="BM6" s="21" t="str">
        <f t="shared" si="7"/>
        <v>-</v>
      </c>
      <c r="BN6" s="21">
        <f t="shared" si="7"/>
        <v>2528.25</v>
      </c>
      <c r="BO6" s="21">
        <f t="shared" si="7"/>
        <v>943.46</v>
      </c>
      <c r="BP6" s="20" t="str">
        <f>IF(BP7="","",IF(BP7="-","【-】","【"&amp;SUBSTITUTE(TEXT(BP7,"#,##0.00"),"-","△")&amp;"】"))</f>
        <v>【602.56】</v>
      </c>
      <c r="BQ6" s="21" t="str">
        <f>IF(BQ7="",NA(),BQ7)</f>
        <v>-</v>
      </c>
      <c r="BR6" s="21" t="str">
        <f t="shared" ref="BR6:BZ6" si="8">IF(BR7="",NA(),BR7)</f>
        <v>-</v>
      </c>
      <c r="BS6" s="21" t="str">
        <f t="shared" si="8"/>
        <v>-</v>
      </c>
      <c r="BT6" s="21">
        <f t="shared" si="8"/>
        <v>82.32</v>
      </c>
      <c r="BU6" s="21">
        <f t="shared" si="8"/>
        <v>68.010000000000005</v>
      </c>
      <c r="BV6" s="21" t="str">
        <f t="shared" si="8"/>
        <v>-</v>
      </c>
      <c r="BW6" s="21" t="str">
        <f t="shared" si="8"/>
        <v>-</v>
      </c>
      <c r="BX6" s="21" t="str">
        <f t="shared" si="8"/>
        <v>-</v>
      </c>
      <c r="BY6" s="21">
        <f t="shared" si="8"/>
        <v>67.989999999999995</v>
      </c>
      <c r="BZ6" s="21">
        <f t="shared" si="8"/>
        <v>79.22</v>
      </c>
      <c r="CA6" s="20" t="str">
        <f>IF(CA7="","",IF(CA7="-","【-】","【"&amp;SUBSTITUTE(TEXT(CA7,"#,##0.00"),"-","△")&amp;"】"))</f>
        <v>【97.94】</v>
      </c>
      <c r="CB6" s="21" t="str">
        <f>IF(CB7="",NA(),CB7)</f>
        <v>-</v>
      </c>
      <c r="CC6" s="21" t="str">
        <f t="shared" ref="CC6:CK6" si="9">IF(CC7="",NA(),CC7)</f>
        <v>-</v>
      </c>
      <c r="CD6" s="21" t="str">
        <f t="shared" si="9"/>
        <v>-</v>
      </c>
      <c r="CE6" s="21">
        <f t="shared" si="9"/>
        <v>151.06</v>
      </c>
      <c r="CF6" s="21">
        <f t="shared" si="9"/>
        <v>185.06</v>
      </c>
      <c r="CG6" s="21" t="str">
        <f t="shared" si="9"/>
        <v>-</v>
      </c>
      <c r="CH6" s="21" t="str">
        <f t="shared" si="9"/>
        <v>-</v>
      </c>
      <c r="CI6" s="21" t="str">
        <f t="shared" si="9"/>
        <v>-</v>
      </c>
      <c r="CJ6" s="21">
        <f t="shared" si="9"/>
        <v>228.51</v>
      </c>
      <c r="CK6" s="21">
        <f t="shared" si="9"/>
        <v>202.47</v>
      </c>
      <c r="CL6" s="20" t="str">
        <f>IF(CL7="","",IF(CL7="-","【-】","【"&amp;SUBSTITUTE(TEXT(CL7,"#,##0.00"),"-","△")&amp;"】"))</f>
        <v>【140.98】</v>
      </c>
      <c r="CM6" s="21" t="str">
        <f>IF(CM7="",NA(),CM7)</f>
        <v>-</v>
      </c>
      <c r="CN6" s="21" t="str">
        <f t="shared" ref="CN6:CV6" si="10">IF(CN7="",NA(),CN7)</f>
        <v>-</v>
      </c>
      <c r="CO6" s="21" t="str">
        <f t="shared" si="10"/>
        <v>-</v>
      </c>
      <c r="CP6" s="21">
        <f t="shared" si="10"/>
        <v>77.709999999999994</v>
      </c>
      <c r="CQ6" s="21">
        <f t="shared" si="10"/>
        <v>85.63</v>
      </c>
      <c r="CR6" s="21" t="str">
        <f t="shared" si="10"/>
        <v>-</v>
      </c>
      <c r="CS6" s="21" t="str">
        <f t="shared" si="10"/>
        <v>-</v>
      </c>
      <c r="CT6" s="21" t="str">
        <f t="shared" si="10"/>
        <v>-</v>
      </c>
      <c r="CU6" s="21">
        <f t="shared" si="10"/>
        <v>48.5</v>
      </c>
      <c r="CV6" s="21">
        <f t="shared" si="10"/>
        <v>50.62</v>
      </c>
      <c r="CW6" s="20" t="str">
        <f>IF(CW7="","",IF(CW7="-","【-】","【"&amp;SUBSTITUTE(TEXT(CW7,"#,##0.00"),"-","△")&amp;"】"))</f>
        <v>【60.13】</v>
      </c>
      <c r="CX6" s="21" t="str">
        <f>IF(CX7="",NA(),CX7)</f>
        <v>-</v>
      </c>
      <c r="CY6" s="21" t="str">
        <f t="shared" ref="CY6:DG6" si="11">IF(CY7="",NA(),CY7)</f>
        <v>-</v>
      </c>
      <c r="CZ6" s="21" t="str">
        <f t="shared" si="11"/>
        <v>-</v>
      </c>
      <c r="DA6" s="21">
        <f t="shared" si="11"/>
        <v>68.569999999999993</v>
      </c>
      <c r="DB6" s="21">
        <f t="shared" si="11"/>
        <v>70.39</v>
      </c>
      <c r="DC6" s="21" t="str">
        <f t="shared" si="11"/>
        <v>-</v>
      </c>
      <c r="DD6" s="21" t="str">
        <f t="shared" si="11"/>
        <v>-</v>
      </c>
      <c r="DE6" s="21" t="str">
        <f t="shared" si="11"/>
        <v>-</v>
      </c>
      <c r="DF6" s="21">
        <f t="shared" si="11"/>
        <v>59.74</v>
      </c>
      <c r="DG6" s="21">
        <f t="shared" si="11"/>
        <v>79</v>
      </c>
      <c r="DH6" s="20" t="str">
        <f>IF(DH7="","",IF(DH7="-","【-】","【"&amp;SUBSTITUTE(TEXT(DH7,"#,##0.00"),"-","△")&amp;"】"))</f>
        <v>【96.00】</v>
      </c>
      <c r="DI6" s="21" t="str">
        <f>IF(DI7="",NA(),DI7)</f>
        <v>-</v>
      </c>
      <c r="DJ6" s="21" t="str">
        <f t="shared" ref="DJ6:DR6" si="12">IF(DJ7="",NA(),DJ7)</f>
        <v>-</v>
      </c>
      <c r="DK6" s="21" t="str">
        <f t="shared" si="12"/>
        <v>-</v>
      </c>
      <c r="DL6" s="21">
        <f t="shared" si="12"/>
        <v>24.36</v>
      </c>
      <c r="DM6" s="21">
        <f t="shared" si="12"/>
        <v>24.78</v>
      </c>
      <c r="DN6" s="21" t="str">
        <f t="shared" si="12"/>
        <v>-</v>
      </c>
      <c r="DO6" s="21" t="str">
        <f t="shared" si="12"/>
        <v>-</v>
      </c>
      <c r="DP6" s="21" t="str">
        <f t="shared" si="12"/>
        <v>-</v>
      </c>
      <c r="DQ6" s="21">
        <f t="shared" si="12"/>
        <v>17.48</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1.07</v>
      </c>
      <c r="EC6" s="21">
        <f t="shared" si="13"/>
        <v>0.18</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0.96</v>
      </c>
      <c r="EN6" s="21">
        <f t="shared" si="14"/>
        <v>0.09</v>
      </c>
      <c r="EO6" s="20" t="str">
        <f>IF(EO7="","",IF(EO7="-","【-】","【"&amp;SUBSTITUTE(TEXT(EO7,"#,##0.00"),"-","△")&amp;"】"))</f>
        <v>【0.19】</v>
      </c>
    </row>
    <row r="7" spans="1:148" s="22" customFormat="1" x14ac:dyDescent="0.15">
      <c r="A7" s="14"/>
      <c r="B7" s="23">
        <v>2024</v>
      </c>
      <c r="C7" s="23">
        <v>303666</v>
      </c>
      <c r="D7" s="23">
        <v>46</v>
      </c>
      <c r="E7" s="23">
        <v>17</v>
      </c>
      <c r="F7" s="23">
        <v>1</v>
      </c>
      <c r="G7" s="23">
        <v>0</v>
      </c>
      <c r="H7" s="23" t="s">
        <v>95</v>
      </c>
      <c r="I7" s="23" t="s">
        <v>96</v>
      </c>
      <c r="J7" s="23" t="s">
        <v>97</v>
      </c>
      <c r="K7" s="23" t="s">
        <v>98</v>
      </c>
      <c r="L7" s="23" t="s">
        <v>99</v>
      </c>
      <c r="M7" s="23" t="s">
        <v>100</v>
      </c>
      <c r="N7" s="24" t="s">
        <v>101</v>
      </c>
      <c r="O7" s="24">
        <v>56.73</v>
      </c>
      <c r="P7" s="24">
        <v>66.27</v>
      </c>
      <c r="Q7" s="24">
        <v>102.1</v>
      </c>
      <c r="R7" s="24">
        <v>2640</v>
      </c>
      <c r="S7" s="24">
        <v>24954</v>
      </c>
      <c r="T7" s="24">
        <v>351.84</v>
      </c>
      <c r="U7" s="24">
        <v>70.92</v>
      </c>
      <c r="V7" s="24">
        <v>16455</v>
      </c>
      <c r="W7" s="24">
        <v>4.5199999999999996</v>
      </c>
      <c r="X7" s="24">
        <v>3640.49</v>
      </c>
      <c r="Y7" s="24" t="s">
        <v>101</v>
      </c>
      <c r="Z7" s="24" t="s">
        <v>101</v>
      </c>
      <c r="AA7" s="24" t="s">
        <v>101</v>
      </c>
      <c r="AB7" s="24">
        <v>104.82</v>
      </c>
      <c r="AC7" s="24">
        <v>102.55</v>
      </c>
      <c r="AD7" s="24" t="s">
        <v>101</v>
      </c>
      <c r="AE7" s="24" t="s">
        <v>101</v>
      </c>
      <c r="AF7" s="24" t="s">
        <v>101</v>
      </c>
      <c r="AG7" s="24">
        <v>110.29</v>
      </c>
      <c r="AH7" s="24">
        <v>106.45</v>
      </c>
      <c r="AI7" s="24">
        <v>105.36</v>
      </c>
      <c r="AJ7" s="24" t="s">
        <v>101</v>
      </c>
      <c r="AK7" s="24" t="s">
        <v>101</v>
      </c>
      <c r="AL7" s="24" t="s">
        <v>101</v>
      </c>
      <c r="AM7" s="24">
        <v>0</v>
      </c>
      <c r="AN7" s="24">
        <v>0</v>
      </c>
      <c r="AO7" s="24" t="s">
        <v>101</v>
      </c>
      <c r="AP7" s="24" t="s">
        <v>101</v>
      </c>
      <c r="AQ7" s="24" t="s">
        <v>101</v>
      </c>
      <c r="AR7" s="24">
        <v>5.96</v>
      </c>
      <c r="AS7" s="24">
        <v>19.96</v>
      </c>
      <c r="AT7" s="24">
        <v>3.12</v>
      </c>
      <c r="AU7" s="24" t="s">
        <v>101</v>
      </c>
      <c r="AV7" s="24" t="s">
        <v>101</v>
      </c>
      <c r="AW7" s="24" t="s">
        <v>101</v>
      </c>
      <c r="AX7" s="24">
        <v>12.23</v>
      </c>
      <c r="AY7" s="24">
        <v>20.72</v>
      </c>
      <c r="AZ7" s="24" t="s">
        <v>101</v>
      </c>
      <c r="BA7" s="24" t="s">
        <v>101</v>
      </c>
      <c r="BB7" s="24" t="s">
        <v>101</v>
      </c>
      <c r="BC7" s="24">
        <v>85.11</v>
      </c>
      <c r="BD7" s="24">
        <v>63.88</v>
      </c>
      <c r="BE7" s="24">
        <v>82.75</v>
      </c>
      <c r="BF7" s="24" t="s">
        <v>101</v>
      </c>
      <c r="BG7" s="24" t="s">
        <v>101</v>
      </c>
      <c r="BH7" s="24" t="s">
        <v>101</v>
      </c>
      <c r="BI7" s="24">
        <v>5631.08</v>
      </c>
      <c r="BJ7" s="24">
        <v>5034.24</v>
      </c>
      <c r="BK7" s="24" t="s">
        <v>101</v>
      </c>
      <c r="BL7" s="24" t="s">
        <v>101</v>
      </c>
      <c r="BM7" s="24" t="s">
        <v>101</v>
      </c>
      <c r="BN7" s="24">
        <v>2528.25</v>
      </c>
      <c r="BO7" s="24">
        <v>943.46</v>
      </c>
      <c r="BP7" s="24">
        <v>602.55999999999995</v>
      </c>
      <c r="BQ7" s="24" t="s">
        <v>101</v>
      </c>
      <c r="BR7" s="24" t="s">
        <v>101</v>
      </c>
      <c r="BS7" s="24" t="s">
        <v>101</v>
      </c>
      <c r="BT7" s="24">
        <v>82.32</v>
      </c>
      <c r="BU7" s="24">
        <v>68.010000000000005</v>
      </c>
      <c r="BV7" s="24" t="s">
        <v>101</v>
      </c>
      <c r="BW7" s="24" t="s">
        <v>101</v>
      </c>
      <c r="BX7" s="24" t="s">
        <v>101</v>
      </c>
      <c r="BY7" s="24">
        <v>67.989999999999995</v>
      </c>
      <c r="BZ7" s="24">
        <v>79.22</v>
      </c>
      <c r="CA7" s="24">
        <v>97.94</v>
      </c>
      <c r="CB7" s="24" t="s">
        <v>101</v>
      </c>
      <c r="CC7" s="24" t="s">
        <v>101</v>
      </c>
      <c r="CD7" s="24" t="s">
        <v>101</v>
      </c>
      <c r="CE7" s="24">
        <v>151.06</v>
      </c>
      <c r="CF7" s="24">
        <v>185.06</v>
      </c>
      <c r="CG7" s="24" t="s">
        <v>101</v>
      </c>
      <c r="CH7" s="24" t="s">
        <v>101</v>
      </c>
      <c r="CI7" s="24" t="s">
        <v>101</v>
      </c>
      <c r="CJ7" s="24">
        <v>228.51</v>
      </c>
      <c r="CK7" s="24">
        <v>202.47</v>
      </c>
      <c r="CL7" s="24">
        <v>140.97999999999999</v>
      </c>
      <c r="CM7" s="24" t="s">
        <v>101</v>
      </c>
      <c r="CN7" s="24" t="s">
        <v>101</v>
      </c>
      <c r="CO7" s="24" t="s">
        <v>101</v>
      </c>
      <c r="CP7" s="24">
        <v>77.709999999999994</v>
      </c>
      <c r="CQ7" s="24">
        <v>85.63</v>
      </c>
      <c r="CR7" s="24" t="s">
        <v>101</v>
      </c>
      <c r="CS7" s="24" t="s">
        <v>101</v>
      </c>
      <c r="CT7" s="24" t="s">
        <v>101</v>
      </c>
      <c r="CU7" s="24">
        <v>48.5</v>
      </c>
      <c r="CV7" s="24">
        <v>50.62</v>
      </c>
      <c r="CW7" s="24">
        <v>60.13</v>
      </c>
      <c r="CX7" s="24" t="s">
        <v>101</v>
      </c>
      <c r="CY7" s="24" t="s">
        <v>101</v>
      </c>
      <c r="CZ7" s="24" t="s">
        <v>101</v>
      </c>
      <c r="DA7" s="24">
        <v>68.569999999999993</v>
      </c>
      <c r="DB7" s="24">
        <v>70.39</v>
      </c>
      <c r="DC7" s="24" t="s">
        <v>101</v>
      </c>
      <c r="DD7" s="24" t="s">
        <v>101</v>
      </c>
      <c r="DE7" s="24" t="s">
        <v>101</v>
      </c>
      <c r="DF7" s="24">
        <v>59.74</v>
      </c>
      <c r="DG7" s="24">
        <v>79</v>
      </c>
      <c r="DH7" s="24">
        <v>96</v>
      </c>
      <c r="DI7" s="24" t="s">
        <v>101</v>
      </c>
      <c r="DJ7" s="24" t="s">
        <v>101</v>
      </c>
      <c r="DK7" s="24" t="s">
        <v>101</v>
      </c>
      <c r="DL7" s="24">
        <v>24.36</v>
      </c>
      <c r="DM7" s="24">
        <v>24.78</v>
      </c>
      <c r="DN7" s="24" t="s">
        <v>101</v>
      </c>
      <c r="DO7" s="24" t="s">
        <v>101</v>
      </c>
      <c r="DP7" s="24" t="s">
        <v>101</v>
      </c>
      <c r="DQ7" s="24">
        <v>17.48</v>
      </c>
      <c r="DR7" s="24">
        <v>17.62</v>
      </c>
      <c r="DS7" s="24">
        <v>42.2</v>
      </c>
      <c r="DT7" s="24" t="s">
        <v>101</v>
      </c>
      <c r="DU7" s="24" t="s">
        <v>101</v>
      </c>
      <c r="DV7" s="24" t="s">
        <v>101</v>
      </c>
      <c r="DW7" s="24">
        <v>0</v>
      </c>
      <c r="DX7" s="24">
        <v>0</v>
      </c>
      <c r="DY7" s="24" t="s">
        <v>101</v>
      </c>
      <c r="DZ7" s="24" t="s">
        <v>101</v>
      </c>
      <c r="EA7" s="24" t="s">
        <v>101</v>
      </c>
      <c r="EB7" s="24">
        <v>1.07</v>
      </c>
      <c r="EC7" s="24">
        <v>0.18</v>
      </c>
      <c r="ED7" s="24">
        <v>9.4600000000000009</v>
      </c>
      <c r="EE7" s="24" t="s">
        <v>101</v>
      </c>
      <c r="EF7" s="24" t="s">
        <v>101</v>
      </c>
      <c r="EG7" s="24" t="s">
        <v>101</v>
      </c>
      <c r="EH7" s="24">
        <v>0</v>
      </c>
      <c r="EI7" s="24">
        <v>0</v>
      </c>
      <c r="EJ7" s="24" t="s">
        <v>101</v>
      </c>
      <c r="EK7" s="24" t="s">
        <v>101</v>
      </c>
      <c r="EL7" s="24" t="s">
        <v>101</v>
      </c>
      <c r="EM7" s="24">
        <v>0.96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2026-02-05T01:44:18Z</cp:lastPrinted>
  <dcterms:created xsi:type="dcterms:W3CDTF">2025-12-23T06:04:01Z</dcterms:created>
  <dcterms:modified xsi:type="dcterms:W3CDTF">2026-03-04T01:01:21Z</dcterms:modified>
  <cp:category/>
</cp:coreProperties>
</file>