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財政班\財政係\30  公営企業会計関係\R06\R070207〆切_公営企業に係る経営比較分析表（令和５年度決算）の分析等について】\16_有田川町\"/>
    </mc:Choice>
  </mc:AlternateContent>
  <workbookProtection workbookAlgorithmName="SHA-512" workbookHashValue="RZF+Wv/D8vanp+MCz8TNrqFt19IYliCteX1g+WDvLPMtBX60wk+LJnMSmcaOYlUNbxN1tGw7E0JyIkoQfECQEQ==" workbookSaltValue="Iy1Wva16cAKeLnCU0/NlXA=="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<sst xmlns="http://schemas.openxmlformats.org/spreadsheetml/2006/main" count="316" uniqueCount="114">
  <si>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</si>
  <si>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</si>
  <si>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</si>
  <si>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</si>
  <si>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</si>
  <si>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</si>
  <si>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</si>
  <si>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</si>
  <si>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</si>
  <si>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</si>
  <si>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</si>
  <si>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</si>
  <si>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</si>
  <si>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</si>
  <si>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</si>
  <si>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</si>
  <si>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</si>
  <si>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</si>
  <si>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</si>
  <si>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</si>
  <si>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</si>
  <si>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</si>
  <si>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</si>
  <si>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</si>
  <si>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</si>
  <si>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</si>
  <si>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</si>
  <si>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</si>
  <si>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</si>
  <si>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</si>
  <si>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</si>
  <si>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</si>
  <si>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</si>
  <si>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</si>
  <si>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</si>
  <si>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</si>
  <si>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</si>
  <si>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</si>
  <si>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</si>
  <si>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</si>
  <si>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</si>
  <si>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</si>
  <si>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</si>
  <si>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</si>
  <si>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</si>
  <si>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</si>
  <si>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</si>
  <si>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</si>
  <si>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</si>
  <si>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</si>
  <si>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</si>
  <si>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</si>
  <si>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</si>
  <si>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</si>
  <si>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</si>
  <si>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</si>
  <si>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</si>
  <si>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</si>
  <si>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</si>
  <si>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</si>
  <si>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</si>
  <si>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</si>
  <si>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</si>
  <si>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</si>
  <si>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</si>
  <si>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</si>
  <si>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</si>
  <si>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</si>
  <si>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</si>
  <si>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</si>
  <si>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</si>
  <si>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</si>
  <si>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</si>
  <si>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</si>
  <si>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</si>
  <si>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</si>
  <si>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</si>
  <si>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</si>
  <si>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</si>
  <si>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</si>
  <si>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</si>
  <si>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</si>
  <si>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</si>
  <si>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</si>
  <si>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</si>
  <si>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</si>
  <si>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</si>
  <si>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</si>
  <si>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</si>
  <si>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</si>
  <si>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</si>
  <si>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</si>
  <si>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</si>
  <si>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</si>
  <si>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</si>
  <si>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</si>
  <si>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</si>
  <si>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</si>
  <si>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</si>
  <si>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</si>
  <si>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</si>
  <si>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</si>
  <si>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</si>
  <si>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</si>
  <si>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</si>
  <si>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</si>
  <si>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</si>
  <si>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</si>
  <si>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</si>
  <si>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</si>
  <si>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</si>
  <si>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本町の簡易水道事業は将来も給水人口や給水量が減少傾向であることから、給水収益も減少傾向で推移することが予想される。
　今後は、老朽化した基幹施設や管路の更新等の収益に結びつかない投資が増加することから、これらの事業が経営を圧迫する可能性が考えられる。
　また原価や、企業債残高対給水収益比率が高止まりしていることから、将来の事業継続性の観点に鑑みると、起債新規発行も今後抑制していかないといけない。
　そのようなことから、どの事業を実施することが効果的か、そして経費の削減等を十分に検討し、水道料金等の収入と建設工事等のバランスを取りながら健全経営に努めていくことが重要となる。</t>
    <rPh sb="106" eb="108">
      <t>ジギョウ</t>
    </rPh>
    <phoneticPr fontId="4"/>
  </si>
  <si>
    <r>
      <t>　経常収支比率は、100％を超えているが、一般会計からの繰入金（他会計補助金）によって</t>
    </r>
    <r>
      <rPr>
        <sz val="11"/>
        <rFont val="ＭＳ ゴシック"/>
        <family val="3"/>
        <charset val="128"/>
      </rPr>
      <t>補てんしている。</t>
    </r>
    <r>
      <rPr>
        <sz val="11"/>
        <color theme="1"/>
        <rFont val="ＭＳ ゴシック"/>
        <family val="3"/>
        <charset val="128"/>
      </rPr>
      <t xml:space="preserve">
　流動比率は、短期債務に対する支払い能力を表しているが、企業債償還額が高いため、低水準である。企業債の償還にも一般会計からの繰入金を充てている。
　企業債残高対給水収益比率は今後も新規事業による起債発行が予定されている為、同水準を維持すると想定される。</t>
    </r>
    <r>
      <rPr>
        <sz val="11"/>
        <color rgb="FFFF0000"/>
        <rFont val="ＭＳ ゴシック"/>
        <family val="3"/>
        <charset val="128"/>
      </rPr>
      <t xml:space="preserve">
　</t>
    </r>
    <r>
      <rPr>
        <sz val="11"/>
        <color theme="1"/>
        <rFont val="ＭＳ ゴシック"/>
        <family val="3"/>
        <charset val="128"/>
      </rPr>
      <t>料金回収率は100％を下回っており、収入の中で一般会計から繰入金の占める割合が高い。</t>
    </r>
    <r>
      <rPr>
        <sz val="11"/>
        <color rgb="FFFF0000"/>
        <rFont val="ＭＳ ゴシック"/>
        <family val="3"/>
        <charset val="128"/>
      </rPr>
      <t xml:space="preserve">
　</t>
    </r>
    <r>
      <rPr>
        <sz val="11"/>
        <color theme="1"/>
        <rFont val="ＭＳ ゴシック"/>
        <family val="3"/>
        <charset val="128"/>
      </rPr>
      <t>給水原価は、類似団体平均値と比較すると</t>
    </r>
    <r>
      <rPr>
        <sz val="11"/>
        <rFont val="ＭＳ ゴシック"/>
        <family val="3"/>
        <charset val="128"/>
      </rPr>
      <t>約45円高い数値となっている。</t>
    </r>
    <r>
      <rPr>
        <sz val="11"/>
        <color rgb="FFFF0000"/>
        <rFont val="ＭＳ ゴシック"/>
        <family val="3"/>
        <charset val="128"/>
      </rPr>
      <t xml:space="preserve">
　</t>
    </r>
    <r>
      <rPr>
        <sz val="11"/>
        <color theme="1"/>
        <rFont val="ＭＳ ゴシック"/>
        <family val="3"/>
        <charset val="128"/>
      </rPr>
      <t>施設利用率は、配水能力に対する配水量の割合で、類似団体平均値より上回っている。今後も需要変動を見越して適正規模の維持に努めていく。</t>
    </r>
    <r>
      <rPr>
        <sz val="11"/>
        <color rgb="FFFF0000"/>
        <rFont val="ＭＳ ゴシック"/>
        <family val="3"/>
        <charset val="128"/>
      </rPr>
      <t xml:space="preserve">
　</t>
    </r>
    <r>
      <rPr>
        <sz val="11"/>
        <color theme="1"/>
        <rFont val="ＭＳ ゴシック"/>
        <family val="3"/>
        <charset val="128"/>
      </rPr>
      <t>有収率は、類似団体平均値を上回っている。今後も最優先に漏水調査等を実施し、有収率の更なる改善に努めていく必要がある。</t>
    </r>
    <rPh sb="32" eb="33">
      <t>ホカ</t>
    </rPh>
    <rPh sb="33" eb="35">
      <t>カイケイ</t>
    </rPh>
    <rPh sb="80" eb="82">
      <t>キギョウ</t>
    </rPh>
    <rPh sb="82" eb="83">
      <t>サイ</t>
    </rPh>
    <rPh sb="83" eb="86">
      <t>ショウカンガク</t>
    </rPh>
    <rPh sb="87" eb="88">
      <t>タカ</t>
    </rPh>
    <rPh sb="92" eb="95">
      <t>テイスイジュン</t>
    </rPh>
    <rPh sb="99" eb="102">
      <t>キギョウサイ</t>
    </rPh>
    <rPh sb="103" eb="105">
      <t>ショウカン</t>
    </rPh>
    <rPh sb="107" eb="111">
      <t>イッパンカイケイ</t>
    </rPh>
    <rPh sb="114" eb="117">
      <t>クリイレキン</t>
    </rPh>
    <rPh sb="118" eb="119">
      <t>ア</t>
    </rPh>
    <rPh sb="163" eb="166">
      <t>ドウスイジュン</t>
    </rPh>
    <rPh sb="167" eb="169">
      <t>イジ</t>
    </rPh>
    <rPh sb="198" eb="200">
      <t>シュウニュウ</t>
    </rPh>
    <rPh sb="201" eb="202">
      <t>ナカ</t>
    </rPh>
    <rPh sb="203" eb="207">
      <t>イッパンカイケイ</t>
    </rPh>
    <rPh sb="209" eb="212">
      <t>クリイレキン</t>
    </rPh>
    <rPh sb="213" eb="214">
      <t>シ</t>
    </rPh>
    <rPh sb="216" eb="218">
      <t>ワリアイ</t>
    </rPh>
    <rPh sb="219" eb="220">
      <t>タカ</t>
    </rPh>
    <rPh sb="247" eb="248">
      <t>タカ</t>
    </rPh>
    <rPh sb="340" eb="342">
      <t>ウワマワ</t>
    </rPh>
    <phoneticPr fontId="4"/>
  </si>
  <si>
    <r>
      <t>　有形固定資産減価償却率は、老朽管の更新を行ってるため、類似団体平均値と比較しても16％上回っている。今後も施設更新の必要</t>
    </r>
    <r>
      <rPr>
        <sz val="11"/>
        <rFont val="ＭＳ ゴシック"/>
        <family val="3"/>
        <charset val="128"/>
      </rPr>
      <t>性</t>
    </r>
    <r>
      <rPr>
        <sz val="11"/>
        <color theme="1"/>
        <rFont val="ＭＳ ゴシック"/>
        <family val="3"/>
        <charset val="128"/>
      </rPr>
      <t>が高いことが予想される。
　管路経年化率は、耐用年数を経過した管路延長の割合であり、今後はさらなる更新が必要である。
　管路更新率は、当該年度に更新した管路延長の割合を表している。今後は、老朽化した管路の更新を財源と考慮しながら、更新に努める必要がある。(令和5年度の正しい数値は「0.31％」である)</t>
    </r>
    <rPh sb="14" eb="17">
      <t>ロウキュウカン</t>
    </rPh>
    <rPh sb="18" eb="20">
      <t>コウシン</t>
    </rPh>
    <rPh sb="21" eb="22">
      <t>オコナ</t>
    </rPh>
    <rPh sb="51" eb="53">
      <t>コンゴ</t>
    </rPh>
    <rPh sb="54" eb="56">
      <t>シセツ</t>
    </rPh>
    <rPh sb="56" eb="58">
      <t>コウシン</t>
    </rPh>
    <rPh sb="59" eb="61">
      <t>ヒツヨウ</t>
    </rPh>
    <rPh sb="61" eb="62">
      <t>セイ</t>
    </rPh>
    <rPh sb="63" eb="64">
      <t>タカ</t>
    </rPh>
    <rPh sb="68" eb="70">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</si>
</sst>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9DC-4F74-BCD0-395BD846EC7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0.28999999999999998</c:v>
                </c:pt>
              </c:numCache>
            </c:numRef>
          </c:val>
          <c:smooth val="0"/>
          <c:extLst>
            <c:ext xmlns:c16="http://schemas.microsoft.com/office/drawing/2014/chart" uri="{C3380CC4-5D6E-409C-BE32-E72D297353CC}">
              <c16:uniqueId val="{00000001-89DC-4F74-BCD0-395BD846EC7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0</c:v>
                </c:pt>
                <c:pt idx="4">
                  <c:v>63.86</c:v>
                </c:pt>
              </c:numCache>
            </c:numRef>
          </c:val>
          <c:extLst>
            <c:ext xmlns:c16="http://schemas.microsoft.com/office/drawing/2014/chart" uri="{C3380CC4-5D6E-409C-BE32-E72D297353CC}">
              <c16:uniqueId val="{00000000-076F-4F14-A587-862B0FA19F4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54.97</c:v>
                </c:pt>
              </c:numCache>
            </c:numRef>
          </c:val>
          <c:smooth val="0"/>
          <c:extLst>
            <c:ext xmlns:c16="http://schemas.microsoft.com/office/drawing/2014/chart" uri="{C3380CC4-5D6E-409C-BE32-E72D297353CC}">
              <c16:uniqueId val="{00000001-076F-4F14-A587-862B0FA19F4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0</c:v>
                </c:pt>
                <c:pt idx="4">
                  <c:v>77.86</c:v>
                </c:pt>
              </c:numCache>
            </c:numRef>
          </c:val>
          <c:extLst>
            <c:ext xmlns:c16="http://schemas.microsoft.com/office/drawing/2014/chart" uri="{C3380CC4-5D6E-409C-BE32-E72D297353CC}">
              <c16:uniqueId val="{00000000-B5F3-40D0-B8AC-D1935A790BB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71.36</c:v>
                </c:pt>
              </c:numCache>
            </c:numRef>
          </c:val>
          <c:smooth val="0"/>
          <c:extLst>
            <c:ext xmlns:c16="http://schemas.microsoft.com/office/drawing/2014/chart" uri="{C3380CC4-5D6E-409C-BE32-E72D297353CC}">
              <c16:uniqueId val="{00000001-B5F3-40D0-B8AC-D1935A790BB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0</c:v>
                </c:pt>
                <c:pt idx="4">
                  <c:v>101.62</c:v>
                </c:pt>
              </c:numCache>
            </c:numRef>
          </c:val>
          <c:extLst>
            <c:ext xmlns:c16="http://schemas.microsoft.com/office/drawing/2014/chart" uri="{C3380CC4-5D6E-409C-BE32-E72D297353CC}">
              <c16:uniqueId val="{00000000-49FA-4840-A9E2-050A32F4007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97.35</c:v>
                </c:pt>
              </c:numCache>
            </c:numRef>
          </c:val>
          <c:smooth val="0"/>
          <c:extLst>
            <c:ext xmlns:c16="http://schemas.microsoft.com/office/drawing/2014/chart" uri="{C3380CC4-5D6E-409C-BE32-E72D297353CC}">
              <c16:uniqueId val="{00000001-49FA-4840-A9E2-050A32F4007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61.91</c:v>
                </c:pt>
              </c:numCache>
            </c:numRef>
          </c:val>
          <c:extLst>
            <c:ext xmlns:c16="http://schemas.microsoft.com/office/drawing/2014/chart" uri="{C3380CC4-5D6E-409C-BE32-E72D297353CC}">
              <c16:uniqueId val="{00000000-02B7-4289-B61A-AC9668B3AA3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45.06</c:v>
                </c:pt>
              </c:numCache>
            </c:numRef>
          </c:val>
          <c:smooth val="0"/>
          <c:extLst>
            <c:ext xmlns:c16="http://schemas.microsoft.com/office/drawing/2014/chart" uri="{C3380CC4-5D6E-409C-BE32-E72D297353CC}">
              <c16:uniqueId val="{00000001-02B7-4289-B61A-AC9668B3AA3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9.7200000000000006</c:v>
                </c:pt>
              </c:numCache>
            </c:numRef>
          </c:val>
          <c:extLst>
            <c:ext xmlns:c16="http://schemas.microsoft.com/office/drawing/2014/chart" uri="{C3380CC4-5D6E-409C-BE32-E72D297353CC}">
              <c16:uniqueId val="{00000000-5E38-4A20-9FA8-89A7CD69A2B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17.05</c:v>
                </c:pt>
              </c:numCache>
            </c:numRef>
          </c:val>
          <c:smooth val="0"/>
          <c:extLst>
            <c:ext xmlns:c16="http://schemas.microsoft.com/office/drawing/2014/chart" uri="{C3380CC4-5D6E-409C-BE32-E72D297353CC}">
              <c16:uniqueId val="{00000001-5E38-4A20-9FA8-89A7CD69A2B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924-4BD2-9ABA-D4C9444D9E6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25.06</c:v>
                </c:pt>
              </c:numCache>
            </c:numRef>
          </c:val>
          <c:smooth val="0"/>
          <c:extLst>
            <c:ext xmlns:c16="http://schemas.microsoft.com/office/drawing/2014/chart" uri="{C3380CC4-5D6E-409C-BE32-E72D297353CC}">
              <c16:uniqueId val="{00000001-A924-4BD2-9ABA-D4C9444D9E6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35.25</c:v>
                </c:pt>
              </c:numCache>
            </c:numRef>
          </c:val>
          <c:extLst>
            <c:ext xmlns:c16="http://schemas.microsoft.com/office/drawing/2014/chart" uri="{C3380CC4-5D6E-409C-BE32-E72D297353CC}">
              <c16:uniqueId val="{00000000-1738-46C0-87AE-42ADEAD0945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134.22</c:v>
                </c:pt>
              </c:numCache>
            </c:numRef>
          </c:val>
          <c:smooth val="0"/>
          <c:extLst>
            <c:ext xmlns:c16="http://schemas.microsoft.com/office/drawing/2014/chart" uri="{C3380CC4-5D6E-409C-BE32-E72D297353CC}">
              <c16:uniqueId val="{00000001-1738-46C0-87AE-42ADEAD0945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1010.01</c:v>
                </c:pt>
              </c:numCache>
            </c:numRef>
          </c:val>
          <c:extLst>
            <c:ext xmlns:c16="http://schemas.microsoft.com/office/drawing/2014/chart" uri="{C3380CC4-5D6E-409C-BE32-E72D297353CC}">
              <c16:uniqueId val="{00000000-8CAD-482A-A7E1-53EDCB05CCB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1331.83</c:v>
                </c:pt>
              </c:numCache>
            </c:numRef>
          </c:val>
          <c:smooth val="0"/>
          <c:extLst>
            <c:ext xmlns:c16="http://schemas.microsoft.com/office/drawing/2014/chart" uri="{C3380CC4-5D6E-409C-BE32-E72D297353CC}">
              <c16:uniqueId val="{00000001-8CAD-482A-A7E1-53EDCB05CCB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0</c:v>
                </c:pt>
                <c:pt idx="4">
                  <c:v>49.57</c:v>
                </c:pt>
              </c:numCache>
            </c:numRef>
          </c:val>
          <c:extLst>
            <c:ext xmlns:c16="http://schemas.microsoft.com/office/drawing/2014/chart" uri="{C3380CC4-5D6E-409C-BE32-E72D297353CC}">
              <c16:uniqueId val="{00000000-E0E4-4117-8752-A6DDB649CDC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47.78</c:v>
                </c:pt>
              </c:numCache>
            </c:numRef>
          </c:val>
          <c:smooth val="0"/>
          <c:extLst>
            <c:ext xmlns:c16="http://schemas.microsoft.com/office/drawing/2014/chart" uri="{C3380CC4-5D6E-409C-BE32-E72D297353CC}">
              <c16:uniqueId val="{00000001-E0E4-4117-8752-A6DDB649CDC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0</c:v>
                </c:pt>
                <c:pt idx="4">
                  <c:v>364.77</c:v>
                </c:pt>
              </c:numCache>
            </c:numRef>
          </c:val>
          <c:extLst>
            <c:ext xmlns:c16="http://schemas.microsoft.com/office/drawing/2014/chart" uri="{C3380CC4-5D6E-409C-BE32-E72D297353CC}">
              <c16:uniqueId val="{00000000-A1D1-4BC6-8AD1-D58F4921D88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319.76</c:v>
                </c:pt>
              </c:numCache>
            </c:numRef>
          </c:val>
          <c:smooth val="0"/>
          <c:extLst>
            <c:ext xmlns:c16="http://schemas.microsoft.com/office/drawing/2014/chart" uri="{C3380CC4-5D6E-409C-BE32-E72D297353CC}">
              <c16:uniqueId val="{00000001-A1D1-4BC6-8AD1-D58F4921D88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和歌山県　有田川町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C2</v>
      </c>
      <c r="X8" s="43"/>
      <c r="Y8" s="43"/>
      <c r="Z8" s="43"/>
      <c r="AA8" s="43"/>
      <c r="AB8" s="43"/>
      <c r="AC8" s="43"/>
      <c r="AD8" s="43" t="str">
        <f>データ!$M$6</f>
        <v>非設置</v>
      </c>
      <c r="AE8" s="43"/>
      <c r="AF8" s="43"/>
      <c r="AG8" s="43"/>
      <c r="AH8" s="43"/>
      <c r="AI8" s="43"/>
      <c r="AJ8" s="43"/>
      <c r="AK8" s="2"/>
      <c r="AL8" s="44">
        <f>データ!$R$6</f>
        <v>25412</v>
      </c>
      <c r="AM8" s="44"/>
      <c r="AN8" s="44"/>
      <c r="AO8" s="44"/>
      <c r="AP8" s="44"/>
      <c r="AQ8" s="44"/>
      <c r="AR8" s="44"/>
      <c r="AS8" s="44"/>
      <c r="AT8" s="45">
        <f>データ!$S$6</f>
        <v>351.84</v>
      </c>
      <c r="AU8" s="46"/>
      <c r="AV8" s="46"/>
      <c r="AW8" s="46"/>
      <c r="AX8" s="46"/>
      <c r="AY8" s="46"/>
      <c r="AZ8" s="46"/>
      <c r="BA8" s="46"/>
      <c r="BB8" s="47">
        <f>データ!$T$6</f>
        <v>72.23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66.959999999999994</v>
      </c>
      <c r="J10" s="46"/>
      <c r="K10" s="46"/>
      <c r="L10" s="46"/>
      <c r="M10" s="46"/>
      <c r="N10" s="46"/>
      <c r="O10" s="80"/>
      <c r="P10" s="47">
        <f>データ!$P$6</f>
        <v>31.56</v>
      </c>
      <c r="Q10" s="47"/>
      <c r="R10" s="47"/>
      <c r="S10" s="47"/>
      <c r="T10" s="47"/>
      <c r="U10" s="47"/>
      <c r="V10" s="47"/>
      <c r="W10" s="44">
        <f>データ!$Q$6</f>
        <v>3190</v>
      </c>
      <c r="X10" s="44"/>
      <c r="Y10" s="44"/>
      <c r="Z10" s="44"/>
      <c r="AA10" s="44"/>
      <c r="AB10" s="44"/>
      <c r="AC10" s="44"/>
      <c r="AD10" s="2"/>
      <c r="AE10" s="2"/>
      <c r="AF10" s="2"/>
      <c r="AG10" s="2"/>
      <c r="AH10" s="2"/>
      <c r="AI10" s="2"/>
      <c r="AJ10" s="2"/>
      <c r="AK10" s="2"/>
      <c r="AL10" s="44">
        <f>データ!$U$6</f>
        <v>7976</v>
      </c>
      <c r="AM10" s="44"/>
      <c r="AN10" s="44"/>
      <c r="AO10" s="44"/>
      <c r="AP10" s="44"/>
      <c r="AQ10" s="44"/>
      <c r="AR10" s="44"/>
      <c r="AS10" s="44"/>
      <c r="AT10" s="45">
        <f>データ!$V$6</f>
        <v>143.15</v>
      </c>
      <c r="AU10" s="46"/>
      <c r="AV10" s="46"/>
      <c r="AW10" s="46"/>
      <c r="AX10" s="46"/>
      <c r="AY10" s="46"/>
      <c r="AZ10" s="46"/>
      <c r="BA10" s="46"/>
      <c r="BB10" s="47">
        <f>データ!$W$6</f>
        <v>55.72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113</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GK+rlTfyNC806wOGzm3B2Q2fbOy9ABQ0QEGK+EN27FXgaPZjpXMcvjyLoFSleuGE00ohPwSQj8QV4E68UsqJmg==" saltValue="FjwXDI1GFdI9qnS6RjjpW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303666</v>
      </c>
      <c r="D6" s="20">
        <f t="shared" si="3"/>
        <v>46</v>
      </c>
      <c r="E6" s="20">
        <f t="shared" si="3"/>
        <v>1</v>
      </c>
      <c r="F6" s="20">
        <f t="shared" si="3"/>
        <v>0</v>
      </c>
      <c r="G6" s="20">
        <f t="shared" si="3"/>
        <v>5</v>
      </c>
      <c r="H6" s="20" t="str">
        <f t="shared" si="3"/>
        <v>和歌山県　有田川町</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66.959999999999994</v>
      </c>
      <c r="P6" s="21">
        <f t="shared" si="3"/>
        <v>31.56</v>
      </c>
      <c r="Q6" s="21">
        <f t="shared" si="3"/>
        <v>3190</v>
      </c>
      <c r="R6" s="21">
        <f t="shared" si="3"/>
        <v>25412</v>
      </c>
      <c r="S6" s="21">
        <f t="shared" si="3"/>
        <v>351.84</v>
      </c>
      <c r="T6" s="21">
        <f t="shared" si="3"/>
        <v>72.23</v>
      </c>
      <c r="U6" s="21">
        <f t="shared" si="3"/>
        <v>7976</v>
      </c>
      <c r="V6" s="21">
        <f t="shared" si="3"/>
        <v>143.15</v>
      </c>
      <c r="W6" s="21">
        <f t="shared" si="3"/>
        <v>55.72</v>
      </c>
      <c r="X6" s="22" t="str">
        <f>IF(X7="",NA(),X7)</f>
        <v>-</v>
      </c>
      <c r="Y6" s="22" t="str">
        <f t="shared" ref="Y6:AG6" si="4">IF(Y7="",NA(),Y7)</f>
        <v>-</v>
      </c>
      <c r="Z6" s="22" t="str">
        <f t="shared" si="4"/>
        <v>-</v>
      </c>
      <c r="AA6" s="22" t="str">
        <f t="shared" si="4"/>
        <v>-</v>
      </c>
      <c r="AB6" s="22">
        <f t="shared" si="4"/>
        <v>101.62</v>
      </c>
      <c r="AC6" s="22" t="str">
        <f t="shared" si="4"/>
        <v>-</v>
      </c>
      <c r="AD6" s="22" t="str">
        <f t="shared" si="4"/>
        <v>-</v>
      </c>
      <c r="AE6" s="22" t="str">
        <f t="shared" si="4"/>
        <v>-</v>
      </c>
      <c r="AF6" s="22" t="str">
        <f t="shared" si="4"/>
        <v>-</v>
      </c>
      <c r="AG6" s="22">
        <f t="shared" si="4"/>
        <v>97.35</v>
      </c>
      <c r="AH6" s="21" t="str">
        <f>IF(AH7="","",IF(AH7="-","【-】","【"&amp;SUBSTITUTE(TEXT(AH7,"#,##0.00"),"-","△")&amp;"】"))</f>
        <v>【103.05】</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2">
        <f t="shared" si="5"/>
        <v>25.06</v>
      </c>
      <c r="AS6" s="21" t="str">
        <f>IF(AS7="","",IF(AS7="-","【-】","【"&amp;SUBSTITUTE(TEXT(AS7,"#,##0.00"),"-","△")&amp;"】"))</f>
        <v>【30.22】</v>
      </c>
      <c r="AT6" s="22" t="str">
        <f>IF(AT7="",NA(),AT7)</f>
        <v>-</v>
      </c>
      <c r="AU6" s="22" t="str">
        <f t="shared" ref="AU6:BC6" si="6">IF(AU7="",NA(),AU7)</f>
        <v>-</v>
      </c>
      <c r="AV6" s="22" t="str">
        <f t="shared" si="6"/>
        <v>-</v>
      </c>
      <c r="AW6" s="22" t="str">
        <f t="shared" si="6"/>
        <v>-</v>
      </c>
      <c r="AX6" s="22">
        <f t="shared" si="6"/>
        <v>35.25</v>
      </c>
      <c r="AY6" s="22" t="str">
        <f t="shared" si="6"/>
        <v>-</v>
      </c>
      <c r="AZ6" s="22" t="str">
        <f t="shared" si="6"/>
        <v>-</v>
      </c>
      <c r="BA6" s="22" t="str">
        <f t="shared" si="6"/>
        <v>-</v>
      </c>
      <c r="BB6" s="22" t="str">
        <f t="shared" si="6"/>
        <v>-</v>
      </c>
      <c r="BC6" s="22">
        <f t="shared" si="6"/>
        <v>134.22</v>
      </c>
      <c r="BD6" s="21" t="str">
        <f>IF(BD7="","",IF(BD7="-","【-】","【"&amp;SUBSTITUTE(TEXT(BD7,"#,##0.00"),"-","△")&amp;"】"))</f>
        <v>【179.30】</v>
      </c>
      <c r="BE6" s="22" t="str">
        <f>IF(BE7="",NA(),BE7)</f>
        <v>-</v>
      </c>
      <c r="BF6" s="22" t="str">
        <f t="shared" ref="BF6:BN6" si="7">IF(BF7="",NA(),BF7)</f>
        <v>-</v>
      </c>
      <c r="BG6" s="22" t="str">
        <f t="shared" si="7"/>
        <v>-</v>
      </c>
      <c r="BH6" s="22" t="str">
        <f t="shared" si="7"/>
        <v>-</v>
      </c>
      <c r="BI6" s="22">
        <f t="shared" si="7"/>
        <v>1010.01</v>
      </c>
      <c r="BJ6" s="22" t="str">
        <f t="shared" si="7"/>
        <v>-</v>
      </c>
      <c r="BK6" s="22" t="str">
        <f t="shared" si="7"/>
        <v>-</v>
      </c>
      <c r="BL6" s="22" t="str">
        <f t="shared" si="7"/>
        <v>-</v>
      </c>
      <c r="BM6" s="22" t="str">
        <f t="shared" si="7"/>
        <v>-</v>
      </c>
      <c r="BN6" s="22">
        <f t="shared" si="7"/>
        <v>1331.83</v>
      </c>
      <c r="BO6" s="21" t="str">
        <f>IF(BO7="","",IF(BO7="-","【-】","【"&amp;SUBSTITUTE(TEXT(BO7,"#,##0.00"),"-","△")&amp;"】"))</f>
        <v>【1,042.45】</v>
      </c>
      <c r="BP6" s="22" t="str">
        <f>IF(BP7="",NA(),BP7)</f>
        <v>-</v>
      </c>
      <c r="BQ6" s="22" t="str">
        <f t="shared" ref="BQ6:BY6" si="8">IF(BQ7="",NA(),BQ7)</f>
        <v>-</v>
      </c>
      <c r="BR6" s="22" t="str">
        <f t="shared" si="8"/>
        <v>-</v>
      </c>
      <c r="BS6" s="22" t="str">
        <f t="shared" si="8"/>
        <v>-</v>
      </c>
      <c r="BT6" s="22">
        <f t="shared" si="8"/>
        <v>49.57</v>
      </c>
      <c r="BU6" s="22" t="str">
        <f t="shared" si="8"/>
        <v>-</v>
      </c>
      <c r="BV6" s="22" t="str">
        <f t="shared" si="8"/>
        <v>-</v>
      </c>
      <c r="BW6" s="22" t="str">
        <f t="shared" si="8"/>
        <v>-</v>
      </c>
      <c r="BX6" s="22" t="str">
        <f t="shared" si="8"/>
        <v>-</v>
      </c>
      <c r="BY6" s="22">
        <f t="shared" si="8"/>
        <v>47.78</v>
      </c>
      <c r="BZ6" s="21" t="str">
        <f>IF(BZ7="","",IF(BZ7="-","【-】","【"&amp;SUBSTITUTE(TEXT(BZ7,"#,##0.00"),"-","△")&amp;"】"))</f>
        <v>【57.74】</v>
      </c>
      <c r="CA6" s="22" t="str">
        <f>IF(CA7="",NA(),CA7)</f>
        <v>-</v>
      </c>
      <c r="CB6" s="22" t="str">
        <f t="shared" ref="CB6:CJ6" si="9">IF(CB7="",NA(),CB7)</f>
        <v>-</v>
      </c>
      <c r="CC6" s="22" t="str">
        <f t="shared" si="9"/>
        <v>-</v>
      </c>
      <c r="CD6" s="22" t="str">
        <f t="shared" si="9"/>
        <v>-</v>
      </c>
      <c r="CE6" s="22">
        <f t="shared" si="9"/>
        <v>364.77</v>
      </c>
      <c r="CF6" s="22" t="str">
        <f t="shared" si="9"/>
        <v>-</v>
      </c>
      <c r="CG6" s="22" t="str">
        <f t="shared" si="9"/>
        <v>-</v>
      </c>
      <c r="CH6" s="22" t="str">
        <f t="shared" si="9"/>
        <v>-</v>
      </c>
      <c r="CI6" s="22" t="str">
        <f t="shared" si="9"/>
        <v>-</v>
      </c>
      <c r="CJ6" s="22">
        <f t="shared" si="9"/>
        <v>319.76</v>
      </c>
      <c r="CK6" s="21" t="str">
        <f>IF(CK7="","",IF(CK7="-","【-】","【"&amp;SUBSTITUTE(TEXT(CK7,"#,##0.00"),"-","△")&amp;"】"))</f>
        <v>【285.48】</v>
      </c>
      <c r="CL6" s="22" t="str">
        <f>IF(CL7="",NA(),CL7)</f>
        <v>-</v>
      </c>
      <c r="CM6" s="22" t="str">
        <f t="shared" ref="CM6:CU6" si="10">IF(CM7="",NA(),CM7)</f>
        <v>-</v>
      </c>
      <c r="CN6" s="22" t="str">
        <f t="shared" si="10"/>
        <v>-</v>
      </c>
      <c r="CO6" s="22" t="str">
        <f t="shared" si="10"/>
        <v>-</v>
      </c>
      <c r="CP6" s="22">
        <f t="shared" si="10"/>
        <v>63.86</v>
      </c>
      <c r="CQ6" s="22" t="str">
        <f t="shared" si="10"/>
        <v>-</v>
      </c>
      <c r="CR6" s="22" t="str">
        <f t="shared" si="10"/>
        <v>-</v>
      </c>
      <c r="CS6" s="22" t="str">
        <f t="shared" si="10"/>
        <v>-</v>
      </c>
      <c r="CT6" s="22" t="str">
        <f t="shared" si="10"/>
        <v>-</v>
      </c>
      <c r="CU6" s="22">
        <f t="shared" si="10"/>
        <v>54.97</v>
      </c>
      <c r="CV6" s="21" t="str">
        <f>IF(CV7="","",IF(CV7="-","【-】","【"&amp;SUBSTITUTE(TEXT(CV7,"#,##0.00"),"-","△")&amp;"】"))</f>
        <v>【53.73】</v>
      </c>
      <c r="CW6" s="22" t="str">
        <f>IF(CW7="",NA(),CW7)</f>
        <v>-</v>
      </c>
      <c r="CX6" s="22" t="str">
        <f t="shared" ref="CX6:DF6" si="11">IF(CX7="",NA(),CX7)</f>
        <v>-</v>
      </c>
      <c r="CY6" s="22" t="str">
        <f t="shared" si="11"/>
        <v>-</v>
      </c>
      <c r="CZ6" s="22" t="str">
        <f t="shared" si="11"/>
        <v>-</v>
      </c>
      <c r="DA6" s="22">
        <f t="shared" si="11"/>
        <v>77.86</v>
      </c>
      <c r="DB6" s="22" t="str">
        <f t="shared" si="11"/>
        <v>-</v>
      </c>
      <c r="DC6" s="22" t="str">
        <f t="shared" si="11"/>
        <v>-</v>
      </c>
      <c r="DD6" s="22" t="str">
        <f t="shared" si="11"/>
        <v>-</v>
      </c>
      <c r="DE6" s="22" t="str">
        <f t="shared" si="11"/>
        <v>-</v>
      </c>
      <c r="DF6" s="22">
        <f t="shared" si="11"/>
        <v>71.36</v>
      </c>
      <c r="DG6" s="21" t="str">
        <f>IF(DG7="","",IF(DG7="-","【-】","【"&amp;SUBSTITUTE(TEXT(DG7,"#,##0.00"),"-","△")&amp;"】"))</f>
        <v>【71.52】</v>
      </c>
      <c r="DH6" s="22" t="str">
        <f>IF(DH7="",NA(),DH7)</f>
        <v>-</v>
      </c>
      <c r="DI6" s="22" t="str">
        <f t="shared" ref="DI6:DQ6" si="12">IF(DI7="",NA(),DI7)</f>
        <v>-</v>
      </c>
      <c r="DJ6" s="22" t="str">
        <f t="shared" si="12"/>
        <v>-</v>
      </c>
      <c r="DK6" s="22" t="str">
        <f t="shared" si="12"/>
        <v>-</v>
      </c>
      <c r="DL6" s="22">
        <f t="shared" si="12"/>
        <v>61.91</v>
      </c>
      <c r="DM6" s="22" t="str">
        <f t="shared" si="12"/>
        <v>-</v>
      </c>
      <c r="DN6" s="22" t="str">
        <f t="shared" si="12"/>
        <v>-</v>
      </c>
      <c r="DO6" s="22" t="str">
        <f t="shared" si="12"/>
        <v>-</v>
      </c>
      <c r="DP6" s="22" t="str">
        <f t="shared" si="12"/>
        <v>-</v>
      </c>
      <c r="DQ6" s="22">
        <f t="shared" si="12"/>
        <v>45.06</v>
      </c>
      <c r="DR6" s="21" t="str">
        <f>IF(DR7="","",IF(DR7="-","【-】","【"&amp;SUBSTITUTE(TEXT(DR7,"#,##0.00"),"-","△")&amp;"】"))</f>
        <v>【38.43】</v>
      </c>
      <c r="DS6" s="22" t="str">
        <f>IF(DS7="",NA(),DS7)</f>
        <v>-</v>
      </c>
      <c r="DT6" s="22" t="str">
        <f t="shared" ref="DT6:EB6" si="13">IF(DT7="",NA(),DT7)</f>
        <v>-</v>
      </c>
      <c r="DU6" s="22" t="str">
        <f t="shared" si="13"/>
        <v>-</v>
      </c>
      <c r="DV6" s="22" t="str">
        <f t="shared" si="13"/>
        <v>-</v>
      </c>
      <c r="DW6" s="22">
        <f t="shared" si="13"/>
        <v>9.7200000000000006</v>
      </c>
      <c r="DX6" s="22" t="str">
        <f t="shared" si="13"/>
        <v>-</v>
      </c>
      <c r="DY6" s="22" t="str">
        <f t="shared" si="13"/>
        <v>-</v>
      </c>
      <c r="DZ6" s="22" t="str">
        <f t="shared" si="13"/>
        <v>-</v>
      </c>
      <c r="EA6" s="22" t="str">
        <f t="shared" si="13"/>
        <v>-</v>
      </c>
      <c r="EB6" s="22">
        <f t="shared" si="13"/>
        <v>17.05</v>
      </c>
      <c r="EC6" s="21" t="str">
        <f>IF(EC7="","",IF(EC7="-","【-】","【"&amp;SUBSTITUTE(TEXT(EC7,"#,##0.00"),"-","△")&amp;"】"))</f>
        <v>【19.16】</v>
      </c>
      <c r="ED6" s="22" t="str">
        <f>IF(ED7="",NA(),ED7)</f>
        <v>-</v>
      </c>
      <c r="EE6" s="22" t="str">
        <f t="shared" ref="EE6:EM6" si="14">IF(EE7="",NA(),EE7)</f>
        <v>-</v>
      </c>
      <c r="EF6" s="22" t="str">
        <f t="shared" si="14"/>
        <v>-</v>
      </c>
      <c r="EG6" s="22" t="str">
        <f t="shared" si="14"/>
        <v>-</v>
      </c>
      <c r="EH6" s="21">
        <f t="shared" si="14"/>
        <v>0</v>
      </c>
      <c r="EI6" s="22" t="str">
        <f t="shared" si="14"/>
        <v>-</v>
      </c>
      <c r="EJ6" s="22" t="str">
        <f t="shared" si="14"/>
        <v>-</v>
      </c>
      <c r="EK6" s="22" t="str">
        <f t="shared" si="14"/>
        <v>-</v>
      </c>
      <c r="EL6" s="22" t="str">
        <f t="shared" si="14"/>
        <v>-</v>
      </c>
      <c r="EM6" s="22">
        <f t="shared" si="14"/>
        <v>0.28999999999999998</v>
      </c>
      <c r="EN6" s="21" t="str">
        <f>IF(EN7="","",IF(EN7="-","【-】","【"&amp;SUBSTITUTE(TEXT(EN7,"#,##0.00"),"-","△")&amp;"】"))</f>
        <v>【0.49】</v>
      </c>
    </row>
    <row r="7" spans="1:144" s="23" customFormat="1" x14ac:dyDescent="0.15">
      <c r="A7" s="15"/>
      <c r="B7" s="24">
        <v>2023</v>
      </c>
      <c r="C7" s="24">
        <v>303666</v>
      </c>
      <c r="D7" s="24">
        <v>46</v>
      </c>
      <c r="E7" s="24">
        <v>1</v>
      </c>
      <c r="F7" s="24">
        <v>0</v>
      </c>
      <c r="G7" s="24">
        <v>5</v>
      </c>
      <c r="H7" s="24" t="s">
        <v>93</v>
      </c>
      <c r="I7" s="24" t="s">
        <v>94</v>
      </c>
      <c r="J7" s="24" t="s">
        <v>95</v>
      </c>
      <c r="K7" s="24" t="s">
        <v>96</v>
      </c>
      <c r="L7" s="24" t="s">
        <v>97</v>
      </c>
      <c r="M7" s="24" t="s">
        <v>98</v>
      </c>
      <c r="N7" s="25" t="s">
        <v>99</v>
      </c>
      <c r="O7" s="25">
        <v>66.959999999999994</v>
      </c>
      <c r="P7" s="25">
        <v>31.56</v>
      </c>
      <c r="Q7" s="25">
        <v>3190</v>
      </c>
      <c r="R7" s="25">
        <v>25412</v>
      </c>
      <c r="S7" s="25">
        <v>351.84</v>
      </c>
      <c r="T7" s="25">
        <v>72.23</v>
      </c>
      <c r="U7" s="25">
        <v>7976</v>
      </c>
      <c r="V7" s="25">
        <v>143.15</v>
      </c>
      <c r="W7" s="25">
        <v>55.72</v>
      </c>
      <c r="X7" s="25" t="s">
        <v>99</v>
      </c>
      <c r="Y7" s="25" t="s">
        <v>99</v>
      </c>
      <c r="Z7" s="25" t="s">
        <v>99</v>
      </c>
      <c r="AA7" s="25" t="s">
        <v>99</v>
      </c>
      <c r="AB7" s="25">
        <v>101.62</v>
      </c>
      <c r="AC7" s="25" t="s">
        <v>99</v>
      </c>
      <c r="AD7" s="25" t="s">
        <v>99</v>
      </c>
      <c r="AE7" s="25" t="s">
        <v>99</v>
      </c>
      <c r="AF7" s="25" t="s">
        <v>99</v>
      </c>
      <c r="AG7" s="25">
        <v>97.35</v>
      </c>
      <c r="AH7" s="25">
        <v>103.05</v>
      </c>
      <c r="AI7" s="25" t="s">
        <v>99</v>
      </c>
      <c r="AJ7" s="25" t="s">
        <v>99</v>
      </c>
      <c r="AK7" s="25" t="s">
        <v>99</v>
      </c>
      <c r="AL7" s="25" t="s">
        <v>99</v>
      </c>
      <c r="AM7" s="25">
        <v>0</v>
      </c>
      <c r="AN7" s="25" t="s">
        <v>99</v>
      </c>
      <c r="AO7" s="25" t="s">
        <v>99</v>
      </c>
      <c r="AP7" s="25" t="s">
        <v>99</v>
      </c>
      <c r="AQ7" s="25" t="s">
        <v>99</v>
      </c>
      <c r="AR7" s="25">
        <v>25.06</v>
      </c>
      <c r="AS7" s="25">
        <v>30.22</v>
      </c>
      <c r="AT7" s="25" t="s">
        <v>99</v>
      </c>
      <c r="AU7" s="25" t="s">
        <v>99</v>
      </c>
      <c r="AV7" s="25" t="s">
        <v>99</v>
      </c>
      <c r="AW7" s="25" t="s">
        <v>99</v>
      </c>
      <c r="AX7" s="25">
        <v>35.25</v>
      </c>
      <c r="AY7" s="25" t="s">
        <v>99</v>
      </c>
      <c r="AZ7" s="25" t="s">
        <v>99</v>
      </c>
      <c r="BA7" s="25" t="s">
        <v>99</v>
      </c>
      <c r="BB7" s="25" t="s">
        <v>99</v>
      </c>
      <c r="BC7" s="25">
        <v>134.22</v>
      </c>
      <c r="BD7" s="25">
        <v>179.3</v>
      </c>
      <c r="BE7" s="25" t="s">
        <v>99</v>
      </c>
      <c r="BF7" s="25" t="s">
        <v>99</v>
      </c>
      <c r="BG7" s="25" t="s">
        <v>99</v>
      </c>
      <c r="BH7" s="25" t="s">
        <v>99</v>
      </c>
      <c r="BI7" s="25">
        <v>1010.01</v>
      </c>
      <c r="BJ7" s="25" t="s">
        <v>99</v>
      </c>
      <c r="BK7" s="25" t="s">
        <v>99</v>
      </c>
      <c r="BL7" s="25" t="s">
        <v>99</v>
      </c>
      <c r="BM7" s="25" t="s">
        <v>99</v>
      </c>
      <c r="BN7" s="25">
        <v>1331.83</v>
      </c>
      <c r="BO7" s="25">
        <v>1042.45</v>
      </c>
      <c r="BP7" s="25" t="s">
        <v>99</v>
      </c>
      <c r="BQ7" s="25" t="s">
        <v>99</v>
      </c>
      <c r="BR7" s="25" t="s">
        <v>99</v>
      </c>
      <c r="BS7" s="25" t="s">
        <v>99</v>
      </c>
      <c r="BT7" s="25">
        <v>49.57</v>
      </c>
      <c r="BU7" s="25" t="s">
        <v>99</v>
      </c>
      <c r="BV7" s="25" t="s">
        <v>99</v>
      </c>
      <c r="BW7" s="25" t="s">
        <v>99</v>
      </c>
      <c r="BX7" s="25" t="s">
        <v>99</v>
      </c>
      <c r="BY7" s="25">
        <v>47.78</v>
      </c>
      <c r="BZ7" s="25">
        <v>57.74</v>
      </c>
      <c r="CA7" s="25" t="s">
        <v>99</v>
      </c>
      <c r="CB7" s="25" t="s">
        <v>99</v>
      </c>
      <c r="CC7" s="25" t="s">
        <v>99</v>
      </c>
      <c r="CD7" s="25" t="s">
        <v>99</v>
      </c>
      <c r="CE7" s="25">
        <v>364.77</v>
      </c>
      <c r="CF7" s="25" t="s">
        <v>99</v>
      </c>
      <c r="CG7" s="25" t="s">
        <v>99</v>
      </c>
      <c r="CH7" s="25" t="s">
        <v>99</v>
      </c>
      <c r="CI7" s="25" t="s">
        <v>99</v>
      </c>
      <c r="CJ7" s="25">
        <v>319.76</v>
      </c>
      <c r="CK7" s="25">
        <v>285.48</v>
      </c>
      <c r="CL7" s="25" t="s">
        <v>99</v>
      </c>
      <c r="CM7" s="25" t="s">
        <v>99</v>
      </c>
      <c r="CN7" s="25" t="s">
        <v>99</v>
      </c>
      <c r="CO7" s="25" t="s">
        <v>99</v>
      </c>
      <c r="CP7" s="25">
        <v>63.86</v>
      </c>
      <c r="CQ7" s="25" t="s">
        <v>99</v>
      </c>
      <c r="CR7" s="25" t="s">
        <v>99</v>
      </c>
      <c r="CS7" s="25" t="s">
        <v>99</v>
      </c>
      <c r="CT7" s="25" t="s">
        <v>99</v>
      </c>
      <c r="CU7" s="25">
        <v>54.97</v>
      </c>
      <c r="CV7" s="25">
        <v>53.73</v>
      </c>
      <c r="CW7" s="25" t="s">
        <v>99</v>
      </c>
      <c r="CX7" s="25" t="s">
        <v>99</v>
      </c>
      <c r="CY7" s="25" t="s">
        <v>99</v>
      </c>
      <c r="CZ7" s="25" t="s">
        <v>99</v>
      </c>
      <c r="DA7" s="25">
        <v>77.86</v>
      </c>
      <c r="DB7" s="25" t="s">
        <v>99</v>
      </c>
      <c r="DC7" s="25" t="s">
        <v>99</v>
      </c>
      <c r="DD7" s="25" t="s">
        <v>99</v>
      </c>
      <c r="DE7" s="25" t="s">
        <v>99</v>
      </c>
      <c r="DF7" s="25">
        <v>71.36</v>
      </c>
      <c r="DG7" s="25">
        <v>71.52</v>
      </c>
      <c r="DH7" s="25" t="s">
        <v>99</v>
      </c>
      <c r="DI7" s="25" t="s">
        <v>99</v>
      </c>
      <c r="DJ7" s="25" t="s">
        <v>99</v>
      </c>
      <c r="DK7" s="25" t="s">
        <v>99</v>
      </c>
      <c r="DL7" s="25">
        <v>61.91</v>
      </c>
      <c r="DM7" s="25" t="s">
        <v>99</v>
      </c>
      <c r="DN7" s="25" t="s">
        <v>99</v>
      </c>
      <c r="DO7" s="25" t="s">
        <v>99</v>
      </c>
      <c r="DP7" s="25" t="s">
        <v>99</v>
      </c>
      <c r="DQ7" s="25">
        <v>45.06</v>
      </c>
      <c r="DR7" s="25">
        <v>38.43</v>
      </c>
      <c r="DS7" s="25" t="s">
        <v>99</v>
      </c>
      <c r="DT7" s="25" t="s">
        <v>99</v>
      </c>
      <c r="DU7" s="25" t="s">
        <v>99</v>
      </c>
      <c r="DV7" s="25" t="s">
        <v>99</v>
      </c>
      <c r="DW7" s="25">
        <v>9.7200000000000006</v>
      </c>
      <c r="DX7" s="25" t="s">
        <v>99</v>
      </c>
      <c r="DY7" s="25" t="s">
        <v>99</v>
      </c>
      <c r="DZ7" s="25" t="s">
        <v>99</v>
      </c>
      <c r="EA7" s="25" t="s">
        <v>99</v>
      </c>
      <c r="EB7" s="25">
        <v>17.05</v>
      </c>
      <c r="EC7" s="25">
        <v>19.16</v>
      </c>
      <c r="ED7" s="25" t="s">
        <v>99</v>
      </c>
      <c r="EE7" s="25" t="s">
        <v>99</v>
      </c>
      <c r="EF7" s="25" t="s">
        <v>99</v>
      </c>
      <c r="EG7" s="25" t="s">
        <v>99</v>
      </c>
      <c r="EH7" s="25">
        <v>0</v>
      </c>
      <c r="EI7" s="25" t="s">
        <v>99</v>
      </c>
      <c r="EJ7" s="25" t="s">
        <v>99</v>
      </c>
      <c r="EK7" s="25" t="s">
        <v>99</v>
      </c>
      <c r="EL7" s="25" t="s">
        <v>99</v>
      </c>
      <c r="EM7" s="25">
        <v>0.28999999999999998</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2025-01-28T08:17:42Z</cp:lastPrinted>
  <dcterms:created xsi:type="dcterms:W3CDTF">2025-01-24T06:52:47Z</dcterms:created>
  <dcterms:modified xsi:type="dcterms:W3CDTF">2025-02-05T00:22:19Z</dcterms:modified>
  <cp:category/>
</cp:coreProperties>
</file>