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307\Downloads\R5経営比較分析表\16_有田川町 下水道事業\"/>
    </mc:Choice>
  </mc:AlternateContent>
  <workbookProtection workbookAlgorithmName="SHA-512" workbookHashValue="R2ZXsh6YJmdOKrmqo3KnVIdhirzq6bAYvrDnEPsc8CksrAaYXsAZKX7S4pU++aPj9n53veoFerXkh//Po/mJbQ==" workbookSaltValue="m3j5W4Utj0GtjBYfYKpxG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L10" i="4"/>
  <c r="AD10" i="4"/>
  <c r="B10" i="4"/>
  <c r="AD8" i="4"/>
  <c r="I8" i="4"/>
  <c r="B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<sst xmlns="http://schemas.openxmlformats.org/spreadsheetml/2006/main" count="319" uniqueCount="115">
  <si>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</si>
  <si>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</si>
  <si>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</si>
  <si>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</si>
  <si>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</si>
  <si>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</si>
  <si>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</si>
  <si>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</si>
  <si>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</si>
  <si>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</si>
  <si>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</si>
  <si>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</si>
  <si>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</si>
  <si>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</si>
  <si>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</si>
  <si>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</si>
  <si>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</si>
  <si>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</si>
  <si>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</si>
  <si>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</si>
  <si>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</si>
  <si>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</si>
  <si>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</si>
  <si>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</si>
  <si>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</si>
  <si>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</si>
  <si>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</si>
  <si>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</si>
  <si>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</si>
  <si>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</si>
  <si>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</si>
  <si>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</si>
  <si>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</si>
  <si>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</si>
  <si>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</si>
  <si>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</si>
  <si>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</si>
  <si>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</si>
  <si>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</si>
  <si>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</si>
  <si>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</si>
  <si>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</si>
  <si>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</si>
  <si>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</si>
  <si>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</si>
  <si>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</si>
  <si>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</si>
  <si>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</si>
  <si>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</si>
  <si>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</si>
  <si>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</si>
  <si>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</si>
  <si>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</si>
  <si>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</si>
  <si>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</si>
  <si>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</si>
  <si>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</si>
  <si>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</si>
  <si>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</si>
  <si>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</si>
  <si>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</si>
  <si>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</si>
  <si>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</si>
  <si>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</si>
  <si>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</si>
  <si>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</si>
  <si>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</si>
  <si>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</si>
  <si>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</si>
  <si>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</si>
  <si>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</si>
  <si>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</si>
  <si>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</si>
  <si>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</si>
  <si>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</si>
  <si>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</si>
  <si>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</si>
  <si>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</si>
  <si>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</si>
  <si>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</si>
  <si>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</si>
  <si>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</si>
  <si>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</si>
  <si>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</si>
  <si>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</si>
  <si>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</si>
  <si>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</si>
  <si>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</si>
  <si>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</si>
  <si>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</si>
  <si>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</si>
  <si>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</si>
  <si>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</si>
  <si>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</si>
  <si>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</si>
  <si>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</si>
  <si>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</si>
  <si>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</si>
  <si>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</si>
  <si>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</si>
  <si>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</si>
  <si>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</si>
  <si>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</si>
  <si>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</si>
  <si>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</si>
  <si>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</si>
  <si>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</si>
  <si>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</si>
  <si>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</si>
  <si>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</si>
  <si>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</si>
  <si>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</si>
  <si>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有田川町の簡易排水事業は、旧清水町清水栗林地区において平成8年度に事業着手し平成9年度に供用開始しました。令和5年度より公営企業会計に移行し、適切な経営に取り組んでいます。
各指標について類似団体と比較すると「経費回収率」は平均値よりも良好な数値で推移していますが使用料で回収すべき経費を全て賄えていない状況になっています。「汚水処理原価」「施設利用率」「水洗化率」についてはいずれも良好な数値を示しており、効率的な経営であると考えられます。</t>
    <rPh sb="71" eb="73">
      <t>テキセツ</t>
    </rPh>
    <rPh sb="74" eb="76">
      <t>ケイエイ</t>
    </rPh>
    <rPh sb="77" eb="78">
      <t>ト</t>
    </rPh>
    <rPh sb="79" eb="80">
      <t>ク</t>
    </rPh>
    <phoneticPr fontId="4"/>
  </si>
  <si>
    <t>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rPh sb="0" eb="2">
      <t>カンキョ</t>
    </rPh>
    <phoneticPr fontId="4"/>
  </si>
  <si>
    <t>徐々に区域内人口が減少しており、今後は使用料収入も減少していくことが予測されます。このことから引き続き健全な経営を続けていくためには維持管理コストの削減及び施設の機能保全に努めることはもとより、老朽化に伴う修繕費の増加に対する財源を確保していくことが必要であると考え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</si>
</sst>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C1B-4B38-9331-E30AB6D0A62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C1B-4B38-9331-E30AB6D0A62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200</c:v>
                </c:pt>
              </c:numCache>
            </c:numRef>
          </c:val>
          <c:extLst>
            <c:ext xmlns:c16="http://schemas.microsoft.com/office/drawing/2014/chart" uri="{C3380CC4-5D6E-409C-BE32-E72D297353CC}">
              <c16:uniqueId val="{00000000-A9C7-4332-B582-B887B791E31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26.69</c:v>
                </c:pt>
              </c:numCache>
            </c:numRef>
          </c:val>
          <c:smooth val="0"/>
          <c:extLst>
            <c:ext xmlns:c16="http://schemas.microsoft.com/office/drawing/2014/chart" uri="{C3380CC4-5D6E-409C-BE32-E72D297353CC}">
              <c16:uniqueId val="{00000001-A9C7-4332-B582-B887B791E31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E740-41C2-973A-298700D1E9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94.53</c:v>
                </c:pt>
              </c:numCache>
            </c:numRef>
          </c:val>
          <c:smooth val="0"/>
          <c:extLst>
            <c:ext xmlns:c16="http://schemas.microsoft.com/office/drawing/2014/chart" uri="{C3380CC4-5D6E-409C-BE32-E72D297353CC}">
              <c16:uniqueId val="{00000001-E740-41C2-973A-298700D1E9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102.03</c:v>
                </c:pt>
              </c:numCache>
            </c:numRef>
          </c:val>
          <c:extLst>
            <c:ext xmlns:c16="http://schemas.microsoft.com/office/drawing/2014/chart" uri="{C3380CC4-5D6E-409C-BE32-E72D297353CC}">
              <c16:uniqueId val="{00000000-3412-4783-9075-9EDA3A489A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87.21</c:v>
                </c:pt>
              </c:numCache>
            </c:numRef>
          </c:val>
          <c:smooth val="0"/>
          <c:extLst>
            <c:ext xmlns:c16="http://schemas.microsoft.com/office/drawing/2014/chart" uri="{C3380CC4-5D6E-409C-BE32-E72D297353CC}">
              <c16:uniqueId val="{00000001-3412-4783-9075-9EDA3A489A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72.47</c:v>
                </c:pt>
              </c:numCache>
            </c:numRef>
          </c:val>
          <c:extLst>
            <c:ext xmlns:c16="http://schemas.microsoft.com/office/drawing/2014/chart" uri="{C3380CC4-5D6E-409C-BE32-E72D297353CC}">
              <c16:uniqueId val="{00000000-E1D3-4E3F-AC39-11BA019AE6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41.55</c:v>
                </c:pt>
              </c:numCache>
            </c:numRef>
          </c:val>
          <c:smooth val="0"/>
          <c:extLst>
            <c:ext xmlns:c16="http://schemas.microsoft.com/office/drawing/2014/chart" uri="{C3380CC4-5D6E-409C-BE32-E72D297353CC}">
              <c16:uniqueId val="{00000001-E1D3-4E3F-AC39-11BA019AE6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3B3-42DD-9EEE-58EA312834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3B3-42DD-9EEE-58EA312834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BE5-4D14-A8AC-9BD5E176E2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1202.49</c:v>
                </c:pt>
              </c:numCache>
            </c:numRef>
          </c:val>
          <c:smooth val="0"/>
          <c:extLst>
            <c:ext xmlns:c16="http://schemas.microsoft.com/office/drawing/2014/chart" uri="{C3380CC4-5D6E-409C-BE32-E72D297353CC}">
              <c16:uniqueId val="{00000001-8BE5-4D14-A8AC-9BD5E176E2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81.42</c:v>
                </c:pt>
              </c:numCache>
            </c:numRef>
          </c:val>
          <c:extLst>
            <c:ext xmlns:c16="http://schemas.microsoft.com/office/drawing/2014/chart" uri="{C3380CC4-5D6E-409C-BE32-E72D297353CC}">
              <c16:uniqueId val="{00000000-1222-4D98-ABF6-AFE384A1E8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54.09</c:v>
                </c:pt>
              </c:numCache>
            </c:numRef>
          </c:val>
          <c:smooth val="0"/>
          <c:extLst>
            <c:ext xmlns:c16="http://schemas.microsoft.com/office/drawing/2014/chart" uri="{C3380CC4-5D6E-409C-BE32-E72D297353CC}">
              <c16:uniqueId val="{00000001-1222-4D98-ABF6-AFE384A1E8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234.97</c:v>
                </c:pt>
              </c:numCache>
            </c:numRef>
          </c:val>
          <c:extLst>
            <c:ext xmlns:c16="http://schemas.microsoft.com/office/drawing/2014/chart" uri="{C3380CC4-5D6E-409C-BE32-E72D297353CC}">
              <c16:uniqueId val="{00000000-213F-4A67-B969-BA81A70005E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142.38</c:v>
                </c:pt>
              </c:numCache>
            </c:numRef>
          </c:val>
          <c:smooth val="0"/>
          <c:extLst>
            <c:ext xmlns:c16="http://schemas.microsoft.com/office/drawing/2014/chart" uri="{C3380CC4-5D6E-409C-BE32-E72D297353CC}">
              <c16:uniqueId val="{00000001-213F-4A67-B969-BA81A70005E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52.99</c:v>
                </c:pt>
              </c:numCache>
            </c:numRef>
          </c:val>
          <c:extLst>
            <c:ext xmlns:c16="http://schemas.microsoft.com/office/drawing/2014/chart" uri="{C3380CC4-5D6E-409C-BE32-E72D297353CC}">
              <c16:uniqueId val="{00000000-CDA0-412A-9893-E078D0A5C8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27.52</c:v>
                </c:pt>
              </c:numCache>
            </c:numRef>
          </c:val>
          <c:smooth val="0"/>
          <c:extLst>
            <c:ext xmlns:c16="http://schemas.microsoft.com/office/drawing/2014/chart" uri="{C3380CC4-5D6E-409C-BE32-E72D297353CC}">
              <c16:uniqueId val="{00000001-CDA0-412A-9893-E078D0A5C8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300.14999999999998</c:v>
                </c:pt>
              </c:numCache>
            </c:numRef>
          </c:val>
          <c:extLst>
            <c:ext xmlns:c16="http://schemas.microsoft.com/office/drawing/2014/chart" uri="{C3380CC4-5D6E-409C-BE32-E72D297353CC}">
              <c16:uniqueId val="{00000000-F432-4730-A483-6D76C53421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659.63</c:v>
                </c:pt>
              </c:numCache>
            </c:numRef>
          </c:val>
          <c:smooth val="0"/>
          <c:extLst>
            <c:ext xmlns:c16="http://schemas.microsoft.com/office/drawing/2014/chart" uri="{C3380CC4-5D6E-409C-BE32-E72D297353CC}">
              <c16:uniqueId val="{00000001-F432-4730-A483-6D76C53421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【1,317.55】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【153.64】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I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和歌山県　有田川町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簡易排水</v>
      </c>
      <c r="Q8" s="65"/>
      <c r="R8" s="65"/>
      <c r="S8" s="65"/>
      <c r="T8" s="65"/>
      <c r="U8" s="65"/>
      <c r="V8" s="65"/>
      <c r="W8" s="65" t="str">
        <f>データ!L6</f>
        <v>J2</v>
      </c>
      <c r="X8" s="65"/>
      <c r="Y8" s="65"/>
      <c r="Z8" s="65"/>
      <c r="AA8" s="65"/>
      <c r="AB8" s="65"/>
      <c r="AC8" s="65"/>
      <c r="AD8" s="66" t="str">
        <f>データ!$M$6</f>
        <v>非設置</v>
      </c>
      <c r="AE8" s="66"/>
      <c r="AF8" s="66"/>
      <c r="AG8" s="66"/>
      <c r="AH8" s="66"/>
      <c r="AI8" s="66"/>
      <c r="AJ8" s="66"/>
      <c r="AK8" s="3"/>
      <c r="AL8" s="54">
        <f>データ!S6</f>
        <v>25412</v>
      </c>
      <c r="AM8" s="54"/>
      <c r="AN8" s="54"/>
      <c r="AO8" s="54"/>
      <c r="AP8" s="54"/>
      <c r="AQ8" s="54"/>
      <c r="AR8" s="54"/>
      <c r="AS8" s="54"/>
      <c r="AT8" s="53">
        <f>データ!T6</f>
        <v>351.84</v>
      </c>
      <c r="AU8" s="53"/>
      <c r="AV8" s="53"/>
      <c r="AW8" s="53"/>
      <c r="AX8" s="53"/>
      <c r="AY8" s="53"/>
      <c r="AZ8" s="53"/>
      <c r="BA8" s="53"/>
      <c r="BB8" s="53">
        <f>データ!U6</f>
        <v>72.23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92.29</v>
      </c>
      <c r="J10" s="53"/>
      <c r="K10" s="53"/>
      <c r="L10" s="53"/>
      <c r="M10" s="53"/>
      <c r="N10" s="53"/>
      <c r="O10" s="53"/>
      <c r="P10" s="53">
        <f>データ!P6</f>
        <v>0.15</v>
      </c>
      <c r="Q10" s="53"/>
      <c r="R10" s="53"/>
      <c r="S10" s="53"/>
      <c r="T10" s="53"/>
      <c r="U10" s="53"/>
      <c r="V10" s="53"/>
      <c r="W10" s="53">
        <f>データ!Q6</f>
        <v>100</v>
      </c>
      <c r="X10" s="53"/>
      <c r="Y10" s="53"/>
      <c r="Z10" s="53"/>
      <c r="AA10" s="53"/>
      <c r="AB10" s="53"/>
      <c r="AC10" s="53"/>
      <c r="AD10" s="54">
        <f>データ!R6</f>
        <v>3630</v>
      </c>
      <c r="AE10" s="54"/>
      <c r="AF10" s="54"/>
      <c r="AG10" s="54"/>
      <c r="AH10" s="54"/>
      <c r="AI10" s="54"/>
      <c r="AJ10" s="54"/>
      <c r="AK10" s="2"/>
      <c r="AL10" s="54">
        <f>データ!V6</f>
        <v>39</v>
      </c>
      <c r="AM10" s="54"/>
      <c r="AN10" s="54"/>
      <c r="AO10" s="54"/>
      <c r="AP10" s="54"/>
      <c r="AQ10" s="54"/>
      <c r="AR10" s="54"/>
      <c r="AS10" s="54"/>
      <c r="AT10" s="53">
        <f>データ!W6</f>
        <v>0.05</v>
      </c>
      <c r="AU10" s="53"/>
      <c r="AV10" s="53"/>
      <c r="AW10" s="53"/>
      <c r="AX10" s="53"/>
      <c r="AY10" s="53"/>
      <c r="AZ10" s="53"/>
      <c r="BA10" s="53"/>
      <c r="BB10" s="53">
        <f>データ!X6</f>
        <v>780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【85.76】</v>
      </c>
      <c r="F85" s="12" t="str">
        <f>データ!AT6</f>
        <v>【1,317.55】</v>
      </c>
      <c r="G85" s="12" t="str">
        <f>データ!BE6</f>
        <v>【182.21】</v>
      </c>
      <c r="H85" s="12" t="str">
        <f>データ!BP6</f>
        <v>【153.64】</v>
      </c>
      <c r="I85" s="12" t="str">
        <f>データ!CA6</f>
        <v>【28.95】</v>
      </c>
      <c r="J85" s="12" t="str">
        <f>データ!CL6</f>
        <v>【641.14】</v>
      </c>
      <c r="K85" s="12" t="str">
        <f>データ!CW6</f>
        <v>【27.23】</v>
      </c>
      <c r="L85" s="12" t="str">
        <f>データ!DH6</f>
        <v>【95.29】</v>
      </c>
      <c r="M85" s="12" t="str">
        <f>データ!DS6</f>
        <v>【42.40】</v>
      </c>
      <c r="N85" s="12" t="str">
        <f>データ!ED6</f>
        <v>【0.00】</v>
      </c>
      <c r="O85" s="12" t="str">
        <f>データ!EO6</f>
        <v>【0.00】</v>
      </c>
    </row>
  </sheetData>
  <sheetProtection algorithmName="SHA-512" hashValue="33Oey7I2em8rQuFP8U65bDZSwj3ZLPdmkDe8Y2DuzMV350ryyEpk8mZr8Ep+098BhmqNy433QzGdrfegeRMI7Q==" saltValue="R4B2e3IuW0VgpD9Dhrbzz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303666</v>
      </c>
      <c r="D6" s="19">
        <f t="shared" si="3"/>
        <v>46</v>
      </c>
      <c r="E6" s="19">
        <f t="shared" si="3"/>
        <v>17</v>
      </c>
      <c r="F6" s="19">
        <f t="shared" si="3"/>
        <v>8</v>
      </c>
      <c r="G6" s="19">
        <f t="shared" si="3"/>
        <v>0</v>
      </c>
      <c r="H6" s="19" t="str">
        <f t="shared" si="3"/>
        <v>和歌山県　有田川町</v>
      </c>
      <c r="I6" s="19" t="str">
        <f t="shared" si="3"/>
        <v>法適用</v>
      </c>
      <c r="J6" s="19" t="str">
        <f t="shared" si="3"/>
        <v>下水道事業</v>
      </c>
      <c r="K6" s="19" t="str">
        <f t="shared" si="3"/>
        <v>簡易排水</v>
      </c>
      <c r="L6" s="19" t="str">
        <f t="shared" si="3"/>
        <v>J2</v>
      </c>
      <c r="M6" s="19" t="str">
        <f t="shared" si="3"/>
        <v>非設置</v>
      </c>
      <c r="N6" s="20" t="str">
        <f t="shared" si="3"/>
        <v>-</v>
      </c>
      <c r="O6" s="20">
        <f t="shared" si="3"/>
        <v>92.29</v>
      </c>
      <c r="P6" s="20">
        <f t="shared" si="3"/>
        <v>0.15</v>
      </c>
      <c r="Q6" s="20">
        <f t="shared" si="3"/>
        <v>100</v>
      </c>
      <c r="R6" s="20">
        <f t="shared" si="3"/>
        <v>3630</v>
      </c>
      <c r="S6" s="20">
        <f t="shared" si="3"/>
        <v>25412</v>
      </c>
      <c r="T6" s="20">
        <f t="shared" si="3"/>
        <v>351.84</v>
      </c>
      <c r="U6" s="20">
        <f t="shared" si="3"/>
        <v>72.23</v>
      </c>
      <c r="V6" s="20">
        <f t="shared" si="3"/>
        <v>39</v>
      </c>
      <c r="W6" s="20">
        <f t="shared" si="3"/>
        <v>0.05</v>
      </c>
      <c r="X6" s="20">
        <f t="shared" si="3"/>
        <v>780</v>
      </c>
      <c r="Y6" s="21" t="str">
        <f>IF(Y7="",NA(),Y7)</f>
        <v>-</v>
      </c>
      <c r="Z6" s="21" t="str">
        <f t="shared" ref="Z6:AH6" si="4">IF(Z7="",NA(),Z7)</f>
        <v>-</v>
      </c>
      <c r="AA6" s="21" t="str">
        <f t="shared" si="4"/>
        <v>-</v>
      </c>
      <c r="AB6" s="21" t="str">
        <f t="shared" si="4"/>
        <v>-</v>
      </c>
      <c r="AC6" s="21">
        <f t="shared" si="4"/>
        <v>102.03</v>
      </c>
      <c r="AD6" s="21" t="str">
        <f t="shared" si="4"/>
        <v>-</v>
      </c>
      <c r="AE6" s="21" t="str">
        <f t="shared" si="4"/>
        <v>-</v>
      </c>
      <c r="AF6" s="21" t="str">
        <f t="shared" si="4"/>
        <v>-</v>
      </c>
      <c r="AG6" s="21" t="str">
        <f t="shared" si="4"/>
        <v>-</v>
      </c>
      <c r="AH6" s="21">
        <f t="shared" si="4"/>
        <v>87.21</v>
      </c>
      <c r="AI6" s="20" t="str">
        <f>IF(AI7="","",IF(AI7="-","【-】","【"&amp;SUBSTITUTE(TEXT(AI7,"#,##0.00"),"-","△")&amp;"】"))</f>
        <v>【85.76】</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1202.49</v>
      </c>
      <c r="AT6" s="20" t="str">
        <f>IF(AT7="","",IF(AT7="-","【-】","【"&amp;SUBSTITUTE(TEXT(AT7,"#,##0.00"),"-","△")&amp;"】"))</f>
        <v>【1,317.55】</v>
      </c>
      <c r="AU6" s="21" t="str">
        <f>IF(AU7="",NA(),AU7)</f>
        <v>-</v>
      </c>
      <c r="AV6" s="21" t="str">
        <f t="shared" ref="AV6:BD6" si="6">IF(AV7="",NA(),AV7)</f>
        <v>-</v>
      </c>
      <c r="AW6" s="21" t="str">
        <f t="shared" si="6"/>
        <v>-</v>
      </c>
      <c r="AX6" s="21" t="str">
        <f t="shared" si="6"/>
        <v>-</v>
      </c>
      <c r="AY6" s="21">
        <f t="shared" si="6"/>
        <v>81.42</v>
      </c>
      <c r="AZ6" s="21" t="str">
        <f t="shared" si="6"/>
        <v>-</v>
      </c>
      <c r="BA6" s="21" t="str">
        <f t="shared" si="6"/>
        <v>-</v>
      </c>
      <c r="BB6" s="21" t="str">
        <f t="shared" si="6"/>
        <v>-</v>
      </c>
      <c r="BC6" s="21" t="str">
        <f t="shared" si="6"/>
        <v>-</v>
      </c>
      <c r="BD6" s="21">
        <f t="shared" si="6"/>
        <v>54.09</v>
      </c>
      <c r="BE6" s="20" t="str">
        <f>IF(BE7="","",IF(BE7="-","【-】","【"&amp;SUBSTITUTE(TEXT(BE7,"#,##0.00"),"-","△")&amp;"】"))</f>
        <v>【182.21】</v>
      </c>
      <c r="BF6" s="21" t="str">
        <f>IF(BF7="",NA(),BF7)</f>
        <v>-</v>
      </c>
      <c r="BG6" s="21" t="str">
        <f t="shared" ref="BG6:BO6" si="7">IF(BG7="",NA(),BG7)</f>
        <v>-</v>
      </c>
      <c r="BH6" s="21" t="str">
        <f t="shared" si="7"/>
        <v>-</v>
      </c>
      <c r="BI6" s="21" t="str">
        <f t="shared" si="7"/>
        <v>-</v>
      </c>
      <c r="BJ6" s="21">
        <f t="shared" si="7"/>
        <v>234.97</v>
      </c>
      <c r="BK6" s="21" t="str">
        <f t="shared" si="7"/>
        <v>-</v>
      </c>
      <c r="BL6" s="21" t="str">
        <f t="shared" si="7"/>
        <v>-</v>
      </c>
      <c r="BM6" s="21" t="str">
        <f t="shared" si="7"/>
        <v>-</v>
      </c>
      <c r="BN6" s="21" t="str">
        <f t="shared" si="7"/>
        <v>-</v>
      </c>
      <c r="BO6" s="21">
        <f t="shared" si="7"/>
        <v>142.38</v>
      </c>
      <c r="BP6" s="20" t="str">
        <f>IF(BP7="","",IF(BP7="-","【-】","【"&amp;SUBSTITUTE(TEXT(BP7,"#,##0.00"),"-","△")&amp;"】"))</f>
        <v>【153.64】</v>
      </c>
      <c r="BQ6" s="21" t="str">
        <f>IF(BQ7="",NA(),BQ7)</f>
        <v>-</v>
      </c>
      <c r="BR6" s="21" t="str">
        <f t="shared" ref="BR6:BZ6" si="8">IF(BR7="",NA(),BR7)</f>
        <v>-</v>
      </c>
      <c r="BS6" s="21" t="str">
        <f t="shared" si="8"/>
        <v>-</v>
      </c>
      <c r="BT6" s="21" t="str">
        <f t="shared" si="8"/>
        <v>-</v>
      </c>
      <c r="BU6" s="21">
        <f t="shared" si="8"/>
        <v>52.99</v>
      </c>
      <c r="BV6" s="21" t="str">
        <f t="shared" si="8"/>
        <v>-</v>
      </c>
      <c r="BW6" s="21" t="str">
        <f t="shared" si="8"/>
        <v>-</v>
      </c>
      <c r="BX6" s="21" t="str">
        <f t="shared" si="8"/>
        <v>-</v>
      </c>
      <c r="BY6" s="21" t="str">
        <f t="shared" si="8"/>
        <v>-</v>
      </c>
      <c r="BZ6" s="21">
        <f t="shared" si="8"/>
        <v>27.52</v>
      </c>
      <c r="CA6" s="20" t="str">
        <f>IF(CA7="","",IF(CA7="-","【-】","【"&amp;SUBSTITUTE(TEXT(CA7,"#,##0.00"),"-","△")&amp;"】"))</f>
        <v>【28.95】</v>
      </c>
      <c r="CB6" s="21" t="str">
        <f>IF(CB7="",NA(),CB7)</f>
        <v>-</v>
      </c>
      <c r="CC6" s="21" t="str">
        <f t="shared" ref="CC6:CK6" si="9">IF(CC7="",NA(),CC7)</f>
        <v>-</v>
      </c>
      <c r="CD6" s="21" t="str">
        <f t="shared" si="9"/>
        <v>-</v>
      </c>
      <c r="CE6" s="21" t="str">
        <f t="shared" si="9"/>
        <v>-</v>
      </c>
      <c r="CF6" s="21">
        <f t="shared" si="9"/>
        <v>300.14999999999998</v>
      </c>
      <c r="CG6" s="21" t="str">
        <f t="shared" si="9"/>
        <v>-</v>
      </c>
      <c r="CH6" s="21" t="str">
        <f t="shared" si="9"/>
        <v>-</v>
      </c>
      <c r="CI6" s="21" t="str">
        <f t="shared" si="9"/>
        <v>-</v>
      </c>
      <c r="CJ6" s="21" t="str">
        <f t="shared" si="9"/>
        <v>-</v>
      </c>
      <c r="CK6" s="21">
        <f t="shared" si="9"/>
        <v>659.63</v>
      </c>
      <c r="CL6" s="20" t="str">
        <f>IF(CL7="","",IF(CL7="-","【-】","【"&amp;SUBSTITUTE(TEXT(CL7,"#,##0.00"),"-","△")&amp;"】"))</f>
        <v>【641.14】</v>
      </c>
      <c r="CM6" s="21" t="str">
        <f>IF(CM7="",NA(),CM7)</f>
        <v>-</v>
      </c>
      <c r="CN6" s="21" t="str">
        <f t="shared" ref="CN6:CV6" si="10">IF(CN7="",NA(),CN7)</f>
        <v>-</v>
      </c>
      <c r="CO6" s="21" t="str">
        <f t="shared" si="10"/>
        <v>-</v>
      </c>
      <c r="CP6" s="21" t="str">
        <f t="shared" si="10"/>
        <v>-</v>
      </c>
      <c r="CQ6" s="21">
        <f t="shared" si="10"/>
        <v>200</v>
      </c>
      <c r="CR6" s="21" t="str">
        <f t="shared" si="10"/>
        <v>-</v>
      </c>
      <c r="CS6" s="21" t="str">
        <f t="shared" si="10"/>
        <v>-</v>
      </c>
      <c r="CT6" s="21" t="str">
        <f t="shared" si="10"/>
        <v>-</v>
      </c>
      <c r="CU6" s="21" t="str">
        <f t="shared" si="10"/>
        <v>-</v>
      </c>
      <c r="CV6" s="21">
        <f t="shared" si="10"/>
        <v>26.69</v>
      </c>
      <c r="CW6" s="20" t="str">
        <f>IF(CW7="","",IF(CW7="-","【-】","【"&amp;SUBSTITUTE(TEXT(CW7,"#,##0.00"),"-","△")&amp;"】"))</f>
        <v>【27.23】</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94.53</v>
      </c>
      <c r="DH6" s="20" t="str">
        <f>IF(DH7="","",IF(DH7="-","【-】","【"&amp;SUBSTITUTE(TEXT(DH7,"#,##0.00"),"-","△")&amp;"】"))</f>
        <v>【95.29】</v>
      </c>
      <c r="DI6" s="21" t="str">
        <f>IF(DI7="",NA(),DI7)</f>
        <v>-</v>
      </c>
      <c r="DJ6" s="21" t="str">
        <f t="shared" ref="DJ6:DR6" si="12">IF(DJ7="",NA(),DJ7)</f>
        <v>-</v>
      </c>
      <c r="DK6" s="21" t="str">
        <f t="shared" si="12"/>
        <v>-</v>
      </c>
      <c r="DL6" s="21" t="str">
        <f t="shared" si="12"/>
        <v>-</v>
      </c>
      <c r="DM6" s="21">
        <f t="shared" si="12"/>
        <v>72.47</v>
      </c>
      <c r="DN6" s="21" t="str">
        <f t="shared" si="12"/>
        <v>-</v>
      </c>
      <c r="DO6" s="21" t="str">
        <f t="shared" si="12"/>
        <v>-</v>
      </c>
      <c r="DP6" s="21" t="str">
        <f t="shared" si="12"/>
        <v>-</v>
      </c>
      <c r="DQ6" s="21" t="str">
        <f t="shared" si="12"/>
        <v>-</v>
      </c>
      <c r="DR6" s="21">
        <f t="shared" si="12"/>
        <v>41.55</v>
      </c>
      <c r="DS6" s="20" t="str">
        <f>IF(DS7="","",IF(DS7="-","【-】","【"&amp;SUBSTITUTE(TEXT(DS7,"#,##0.00"),"-","△")&amp;"】"))</f>
        <v>【42.40】</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【0.00】</v>
      </c>
    </row>
    <row r="7" spans="1:148" s="22" customFormat="1" x14ac:dyDescent="0.15">
      <c r="A7" s="14"/>
      <c r="B7" s="23">
        <v>2023</v>
      </c>
      <c r="C7" s="23">
        <v>303666</v>
      </c>
      <c r="D7" s="23">
        <v>46</v>
      </c>
      <c r="E7" s="23">
        <v>17</v>
      </c>
      <c r="F7" s="23">
        <v>8</v>
      </c>
      <c r="G7" s="23">
        <v>0</v>
      </c>
      <c r="H7" s="23" t="s">
        <v>96</v>
      </c>
      <c r="I7" s="23" t="s">
        <v>97</v>
      </c>
      <c r="J7" s="23" t="s">
        <v>98</v>
      </c>
      <c r="K7" s="23" t="s">
        <v>99</v>
      </c>
      <c r="L7" s="23" t="s">
        <v>100</v>
      </c>
      <c r="M7" s="23" t="s">
        <v>101</v>
      </c>
      <c r="N7" s="24" t="s">
        <v>102</v>
      </c>
      <c r="O7" s="24">
        <v>92.29</v>
      </c>
      <c r="P7" s="24">
        <v>0.15</v>
      </c>
      <c r="Q7" s="24">
        <v>100</v>
      </c>
      <c r="R7" s="24">
        <v>3630</v>
      </c>
      <c r="S7" s="24">
        <v>25412</v>
      </c>
      <c r="T7" s="24">
        <v>351.84</v>
      </c>
      <c r="U7" s="24">
        <v>72.23</v>
      </c>
      <c r="V7" s="24">
        <v>39</v>
      </c>
      <c r="W7" s="24">
        <v>0.05</v>
      </c>
      <c r="X7" s="24">
        <v>780</v>
      </c>
      <c r="Y7" s="24" t="s">
        <v>102</v>
      </c>
      <c r="Z7" s="24" t="s">
        <v>102</v>
      </c>
      <c r="AA7" s="24" t="s">
        <v>102</v>
      </c>
      <c r="AB7" s="24" t="s">
        <v>102</v>
      </c>
      <c r="AC7" s="24">
        <v>102.03</v>
      </c>
      <c r="AD7" s="24" t="s">
        <v>102</v>
      </c>
      <c r="AE7" s="24" t="s">
        <v>102</v>
      </c>
      <c r="AF7" s="24" t="s">
        <v>102</v>
      </c>
      <c r="AG7" s="24" t="s">
        <v>102</v>
      </c>
      <c r="AH7" s="24">
        <v>87.21</v>
      </c>
      <c r="AI7" s="24">
        <v>85.76</v>
      </c>
      <c r="AJ7" s="24" t="s">
        <v>102</v>
      </c>
      <c r="AK7" s="24" t="s">
        <v>102</v>
      </c>
      <c r="AL7" s="24" t="s">
        <v>102</v>
      </c>
      <c r="AM7" s="24" t="s">
        <v>102</v>
      </c>
      <c r="AN7" s="24">
        <v>0</v>
      </c>
      <c r="AO7" s="24" t="s">
        <v>102</v>
      </c>
      <c r="AP7" s="24" t="s">
        <v>102</v>
      </c>
      <c r="AQ7" s="24" t="s">
        <v>102</v>
      </c>
      <c r="AR7" s="24" t="s">
        <v>102</v>
      </c>
      <c r="AS7" s="24">
        <v>1202.49</v>
      </c>
      <c r="AT7" s="24">
        <v>1317.55</v>
      </c>
      <c r="AU7" s="24" t="s">
        <v>102</v>
      </c>
      <c r="AV7" s="24" t="s">
        <v>102</v>
      </c>
      <c r="AW7" s="24" t="s">
        <v>102</v>
      </c>
      <c r="AX7" s="24" t="s">
        <v>102</v>
      </c>
      <c r="AY7" s="24">
        <v>81.42</v>
      </c>
      <c r="AZ7" s="24" t="s">
        <v>102</v>
      </c>
      <c r="BA7" s="24" t="s">
        <v>102</v>
      </c>
      <c r="BB7" s="24" t="s">
        <v>102</v>
      </c>
      <c r="BC7" s="24" t="s">
        <v>102</v>
      </c>
      <c r="BD7" s="24">
        <v>54.09</v>
      </c>
      <c r="BE7" s="24">
        <v>182.21</v>
      </c>
      <c r="BF7" s="24" t="s">
        <v>102</v>
      </c>
      <c r="BG7" s="24" t="s">
        <v>102</v>
      </c>
      <c r="BH7" s="24" t="s">
        <v>102</v>
      </c>
      <c r="BI7" s="24" t="s">
        <v>102</v>
      </c>
      <c r="BJ7" s="24">
        <v>234.97</v>
      </c>
      <c r="BK7" s="24" t="s">
        <v>102</v>
      </c>
      <c r="BL7" s="24" t="s">
        <v>102</v>
      </c>
      <c r="BM7" s="24" t="s">
        <v>102</v>
      </c>
      <c r="BN7" s="24" t="s">
        <v>102</v>
      </c>
      <c r="BO7" s="24">
        <v>142.38</v>
      </c>
      <c r="BP7" s="24">
        <v>153.63999999999999</v>
      </c>
      <c r="BQ7" s="24" t="s">
        <v>102</v>
      </c>
      <c r="BR7" s="24" t="s">
        <v>102</v>
      </c>
      <c r="BS7" s="24" t="s">
        <v>102</v>
      </c>
      <c r="BT7" s="24" t="s">
        <v>102</v>
      </c>
      <c r="BU7" s="24">
        <v>52.99</v>
      </c>
      <c r="BV7" s="24" t="s">
        <v>102</v>
      </c>
      <c r="BW7" s="24" t="s">
        <v>102</v>
      </c>
      <c r="BX7" s="24" t="s">
        <v>102</v>
      </c>
      <c r="BY7" s="24" t="s">
        <v>102</v>
      </c>
      <c r="BZ7" s="24">
        <v>27.52</v>
      </c>
      <c r="CA7" s="24">
        <v>28.95</v>
      </c>
      <c r="CB7" s="24" t="s">
        <v>102</v>
      </c>
      <c r="CC7" s="24" t="s">
        <v>102</v>
      </c>
      <c r="CD7" s="24" t="s">
        <v>102</v>
      </c>
      <c r="CE7" s="24" t="s">
        <v>102</v>
      </c>
      <c r="CF7" s="24">
        <v>300.14999999999998</v>
      </c>
      <c r="CG7" s="24" t="s">
        <v>102</v>
      </c>
      <c r="CH7" s="24" t="s">
        <v>102</v>
      </c>
      <c r="CI7" s="24" t="s">
        <v>102</v>
      </c>
      <c r="CJ7" s="24" t="s">
        <v>102</v>
      </c>
      <c r="CK7" s="24">
        <v>659.63</v>
      </c>
      <c r="CL7" s="24">
        <v>641.14</v>
      </c>
      <c r="CM7" s="24" t="s">
        <v>102</v>
      </c>
      <c r="CN7" s="24" t="s">
        <v>102</v>
      </c>
      <c r="CO7" s="24" t="s">
        <v>102</v>
      </c>
      <c r="CP7" s="24" t="s">
        <v>102</v>
      </c>
      <c r="CQ7" s="24">
        <v>200</v>
      </c>
      <c r="CR7" s="24" t="s">
        <v>102</v>
      </c>
      <c r="CS7" s="24" t="s">
        <v>102</v>
      </c>
      <c r="CT7" s="24" t="s">
        <v>102</v>
      </c>
      <c r="CU7" s="24" t="s">
        <v>102</v>
      </c>
      <c r="CV7" s="24">
        <v>26.69</v>
      </c>
      <c r="CW7" s="24">
        <v>27.23</v>
      </c>
      <c r="CX7" s="24" t="s">
        <v>102</v>
      </c>
      <c r="CY7" s="24" t="s">
        <v>102</v>
      </c>
      <c r="CZ7" s="24" t="s">
        <v>102</v>
      </c>
      <c r="DA7" s="24" t="s">
        <v>102</v>
      </c>
      <c r="DB7" s="24">
        <v>100</v>
      </c>
      <c r="DC7" s="24" t="s">
        <v>102</v>
      </c>
      <c r="DD7" s="24" t="s">
        <v>102</v>
      </c>
      <c r="DE7" s="24" t="s">
        <v>102</v>
      </c>
      <c r="DF7" s="24" t="s">
        <v>102</v>
      </c>
      <c r="DG7" s="24">
        <v>94.53</v>
      </c>
      <c r="DH7" s="24">
        <v>95.29</v>
      </c>
      <c r="DI7" s="24" t="s">
        <v>102</v>
      </c>
      <c r="DJ7" s="24" t="s">
        <v>102</v>
      </c>
      <c r="DK7" s="24" t="s">
        <v>102</v>
      </c>
      <c r="DL7" s="24" t="s">
        <v>102</v>
      </c>
      <c r="DM7" s="24">
        <v>72.47</v>
      </c>
      <c r="DN7" s="24" t="s">
        <v>102</v>
      </c>
      <c r="DO7" s="24" t="s">
        <v>102</v>
      </c>
      <c r="DP7" s="24" t="s">
        <v>102</v>
      </c>
      <c r="DQ7" s="24" t="s">
        <v>102</v>
      </c>
      <c r="DR7" s="24">
        <v>41.55</v>
      </c>
      <c r="DS7" s="24">
        <v>42.4</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307</cp:lastModifiedBy>
  <dcterms:created xsi:type="dcterms:W3CDTF">2025-01-24T07:22:44Z</dcterms:created>
  <dcterms:modified xsi:type="dcterms:W3CDTF">2025-02-01T05:58:24Z</dcterms:modified>
  <cp:category/>
</cp:coreProperties>
</file>