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Y5U/p5Fhh6wzSuIR22ILiZKchjbYSji2B3HOJ0OaiBA82D+hnu8VU3qEf6x10d4lqxkLwQ4awvmyDRqaMO98gw==" workbookSaltValue="UWEu7vgjSrRWHH23HT1I1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<sst xmlns="http://schemas.openxmlformats.org/spreadsheetml/2006/main" count="236" uniqueCount="118">
  <si>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</si>
  <si>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</si>
  <si>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</si>
  <si>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</si>
  <si>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</si>
  <si>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</si>
  <si>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</si>
  <si>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</si>
  <si>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</si>
  <si>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</si>
  <si>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</si>
  <si>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</si>
  <si>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</si>
  <si>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</si>
  <si>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</si>
  <si>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</si>
  <si>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</si>
  <si>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</si>
  <si>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</si>
  <si>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</si>
  <si>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</si>
  <si>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</si>
  <si>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</si>
  <si>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</si>
  <si>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</si>
  <si>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</si>
  <si>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</si>
  <si>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</si>
  <si>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</si>
  <si>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</si>
  <si>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</si>
  <si>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</si>
  <si>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</si>
  <si>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</si>
  <si>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</si>
  <si>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</si>
  <si>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</si>
  <si>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</si>
  <si>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</si>
  <si>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</si>
  <si>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</si>
  <si>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</si>
  <si>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</si>
  <si>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</si>
  <si>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</si>
  <si>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</si>
  <si>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</si>
  <si>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</si>
  <si>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</si>
  <si>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</si>
  <si>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</si>
  <si>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</si>
  <si>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</si>
  <si>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</si>
  <si>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</si>
  <si>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</si>
  <si>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</si>
  <si>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</si>
  <si>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</si>
  <si>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</si>
  <si>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</si>
  <si>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</si>
  <si>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</si>
  <si>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</si>
  <si>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</si>
  <si>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</si>
  <si>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</si>
  <si>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</si>
  <si>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</si>
  <si>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</si>
  <si>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</si>
  <si>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</si>
  <si>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</si>
  <si>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</si>
  <si>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</si>
  <si>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</si>
  <si>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</si>
  <si>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</si>
  <si>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</si>
  <si>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</si>
  <si>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</si>
  <si>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</si>
  <si>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</si>
  <si>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</si>
  <si>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</si>
  <si>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</si>
  <si>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</si>
  <si>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</si>
  <si>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</si>
  <si>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</si>
  <si>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</si>
  <si>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</si>
  <si>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</si>
  <si>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</si>
  <si>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</si>
  <si>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</si>
  <si>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</si>
  <si>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</si>
  <si>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</si>
  <si>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</si>
  <si>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</si>
  <si>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</si>
  <si>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</si>
  <si>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</si>
  <si>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</si>
  <si>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</si>
  <si>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</si>
  <si>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</si>
  <si>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</si>
  <si>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</si>
  <si>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</si>
  <si>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</si>
  <si>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</si>
  <si>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</si>
  <si>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</si>
  <si>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</si>
  <si>
    <t>　有田川町の公共下水道事業は、平成15年度から着手し、当初計画の面整備（管渠布設工事）については令和３年度末で完了し、令和４年度からは汚水処理場の３系列目増設工事に着手しています。
　また、有田川町農業集落排水事業との統合整備事業に伴う管渠接続工事も令和３年度より開始し、令和６年度末の統合完了を目指しています。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
　</t>
    <rPh sb="125" eb="127">
      <t>レイワ</t>
    </rPh>
    <rPh sb="128" eb="130">
      <t>ネンド</t>
    </rPh>
    <rPh sb="132" eb="134">
      <t>カイシ</t>
    </rPh>
    <rPh sb="161" eb="162">
      <t>ヒ</t>
    </rPh>
    <rPh sb="163" eb="164">
      <t>ツヅ</t>
    </rPh>
    <rPh sb="165" eb="167">
      <t>セツゾク</t>
    </rPh>
    <rPh sb="167" eb="168">
      <t>リツ</t>
    </rPh>
    <rPh sb="169" eb="171">
      <t>コウジョウ</t>
    </rPh>
    <rPh sb="172" eb="173">
      <t>ツト</t>
    </rPh>
    <rPh sb="180" eb="183">
      <t>ゲスイドウ</t>
    </rPh>
    <rPh sb="183" eb="185">
      <t>シセツ</t>
    </rPh>
    <rPh sb="186" eb="189">
      <t>コウリツテキ</t>
    </rPh>
    <rPh sb="190" eb="193">
      <t>コウカテキ</t>
    </rPh>
    <rPh sb="194" eb="196">
      <t>イジ</t>
    </rPh>
    <rPh sb="196" eb="198">
      <t>カンリ</t>
    </rPh>
    <rPh sb="205" eb="207">
      <t>ジュウテン</t>
    </rPh>
    <rPh sb="207" eb="209">
      <t>カダイ</t>
    </rPh>
    <rPh sb="212" eb="213">
      <t>ト</t>
    </rPh>
    <rPh sb="214" eb="215">
      <t>ク</t>
    </rPh>
    <rPh sb="217" eb="218">
      <t>カギ</t>
    </rPh>
    <rPh sb="221" eb="223">
      <t>ザイゲン</t>
    </rPh>
    <rPh sb="224" eb="225">
      <t>シタ</t>
    </rPh>
    <rPh sb="230" eb="232">
      <t>キョクリョク</t>
    </rPh>
    <rPh sb="232" eb="234">
      <t>テイゲン</t>
    </rPh>
    <rPh sb="237" eb="240">
      <t>ジゾクテキ</t>
    </rPh>
    <rPh sb="241" eb="243">
      <t>ケイエイ</t>
    </rPh>
    <rPh sb="249" eb="251">
      <t>ジュウヨウ</t>
    </rPh>
    <rPh sb="255" eb="256">
      <t>カンガ</t>
    </rPh>
    <phoneticPr fontId="4"/>
  </si>
  <si>
    <t xml:space="preserve">　昨年、一昨年より①「収益的収支比率」が下がっていますが、これは令和４年度が法適用前年度となり打ち切り決算を行ったことによります。年度内に収入出来なかった未収金については、特例的収入として収入したものの数値には反映できていないためです。⑤「経費回収率」や⑥「汚水処理原課」についても同様のことがいえます。
　また、各指標について類似団体と比較すると、⑤「経費回収率」については、類似団体平均値と同程度となっており、現状では汚水処理に係る費用を使用料金収入で賄えている状況です。しかしながら、供用開始後間もない区域においては接続率が低く、使用料金収入が少額となっています。⑧「水洗化率」については、昨年より若干ではあるが増加し、類似団体平均値を超えているが、今後も更なる接続率向上に向け、引き続き下水道へ接続の推進に努めるとともに、効率のよい施設維持管理を図っていくことが必要であると考えます。
</t>
    <rPh sb="1" eb="3">
      <t>サクネン</t>
    </rPh>
    <rPh sb="4" eb="7">
      <t>イッサクネン</t>
    </rPh>
    <rPh sb="11" eb="18">
      <t>シュウエキテキシュウシヒリツ</t>
    </rPh>
    <rPh sb="20" eb="21">
      <t>サ</t>
    </rPh>
    <rPh sb="32" eb="34">
      <t>レイワ</t>
    </rPh>
    <rPh sb="35" eb="37">
      <t>ネンド</t>
    </rPh>
    <rPh sb="38" eb="44">
      <t>ホウテキヨウゼンネンド</t>
    </rPh>
    <rPh sb="47" eb="48">
      <t>ウ</t>
    </rPh>
    <rPh sb="49" eb="50">
      <t>キ</t>
    </rPh>
    <rPh sb="51" eb="53">
      <t>ケッサン</t>
    </rPh>
    <rPh sb="54" eb="55">
      <t>オコナ</t>
    </rPh>
    <rPh sb="65" eb="68">
      <t>ネンドナイ</t>
    </rPh>
    <rPh sb="69" eb="71">
      <t>シュウニュウ</t>
    </rPh>
    <rPh sb="71" eb="73">
      <t>デキ</t>
    </rPh>
    <rPh sb="77" eb="80">
      <t>ミシュウキン</t>
    </rPh>
    <rPh sb="86" eb="91">
      <t>トクレイテキシュウニュウ</t>
    </rPh>
    <rPh sb="94" eb="96">
      <t>シュウニュウ</t>
    </rPh>
    <rPh sb="101" eb="103">
      <t>スウチ</t>
    </rPh>
    <rPh sb="105" eb="107">
      <t>ハンエイ</t>
    </rPh>
    <rPh sb="120" eb="125">
      <t>ケイヒカイシュウリツ</t>
    </rPh>
    <rPh sb="129" eb="135">
      <t>オスイショリゲンカ</t>
    </rPh>
    <rPh sb="141" eb="143">
      <t>ドウヨウ</t>
    </rPh>
    <rPh sb="157" eb="158">
      <t>カク</t>
    </rPh>
    <rPh sb="158" eb="160">
      <t>シヒョウ</t>
    </rPh>
    <rPh sb="164" eb="166">
      <t>ルイジ</t>
    </rPh>
    <rPh sb="166" eb="168">
      <t>ダンタイ</t>
    </rPh>
    <rPh sb="169" eb="171">
      <t>ヒカク</t>
    </rPh>
    <rPh sb="177" eb="179">
      <t>ケイヒ</t>
    </rPh>
    <rPh sb="179" eb="182">
      <t>カイシュウリツ</t>
    </rPh>
    <rPh sb="189" eb="191">
      <t>ルイジ</t>
    </rPh>
    <rPh sb="191" eb="193">
      <t>ダンタイ</t>
    </rPh>
    <rPh sb="193" eb="196">
      <t>ヘイキンチ</t>
    </rPh>
    <rPh sb="197" eb="200">
      <t>ドウテイド</t>
    </rPh>
    <rPh sb="207" eb="209">
      <t>ゲンジョウ</t>
    </rPh>
    <rPh sb="211" eb="213">
      <t>オスイ</t>
    </rPh>
    <rPh sb="213" eb="215">
      <t>ショリ</t>
    </rPh>
    <rPh sb="216" eb="217">
      <t>カカ</t>
    </rPh>
    <rPh sb="218" eb="220">
      <t>ヒヨウ</t>
    </rPh>
    <rPh sb="221" eb="224">
      <t>シヨウリョウ</t>
    </rPh>
    <rPh sb="224" eb="225">
      <t>キン</t>
    </rPh>
    <rPh sb="225" eb="227">
      <t>シュウニュウ</t>
    </rPh>
    <rPh sb="228" eb="229">
      <t>マカナ</t>
    </rPh>
    <rPh sb="233" eb="235">
      <t>ジョウキョウ</t>
    </rPh>
    <rPh sb="245" eb="247">
      <t>キョウヨウ</t>
    </rPh>
    <rPh sb="247" eb="249">
      <t>カイシ</t>
    </rPh>
    <rPh sb="249" eb="250">
      <t>ゴ</t>
    </rPh>
    <rPh sb="250" eb="251">
      <t>マ</t>
    </rPh>
    <rPh sb="254" eb="256">
      <t>クイキ</t>
    </rPh>
    <rPh sb="261" eb="263">
      <t>セツゾク</t>
    </rPh>
    <rPh sb="263" eb="264">
      <t>リツ</t>
    </rPh>
    <rPh sb="265" eb="266">
      <t>ヒク</t>
    </rPh>
    <rPh sb="268" eb="271">
      <t>シヨウリョウ</t>
    </rPh>
    <rPh sb="271" eb="272">
      <t>キン</t>
    </rPh>
    <rPh sb="272" eb="274">
      <t>シュウニュウ</t>
    </rPh>
    <rPh sb="275" eb="277">
      <t>ショウガク</t>
    </rPh>
    <rPh sb="287" eb="290">
      <t>スイセンカ</t>
    </rPh>
    <rPh sb="290" eb="291">
      <t>リツ</t>
    </rPh>
    <rPh sb="298" eb="300">
      <t>サクネン</t>
    </rPh>
    <rPh sb="302" eb="304">
      <t>ジャッカン</t>
    </rPh>
    <rPh sb="309" eb="311">
      <t>ゾウカ</t>
    </rPh>
    <rPh sb="313" eb="315">
      <t>ルイジ</t>
    </rPh>
    <rPh sb="315" eb="317">
      <t>ダンタイ</t>
    </rPh>
    <rPh sb="317" eb="320">
      <t>ヘイキンチ</t>
    </rPh>
    <rPh sb="321" eb="322">
      <t>コ</t>
    </rPh>
    <rPh sb="328" eb="330">
      <t>コンゴ</t>
    </rPh>
    <rPh sb="331" eb="332">
      <t>サラ</t>
    </rPh>
    <rPh sb="334" eb="336">
      <t>セツゾク</t>
    </rPh>
    <rPh sb="336" eb="337">
      <t>リツ</t>
    </rPh>
    <rPh sb="337" eb="339">
      <t>コウジョウ</t>
    </rPh>
    <rPh sb="340" eb="341">
      <t>ム</t>
    </rPh>
    <rPh sb="343" eb="344">
      <t>ヒ</t>
    </rPh>
    <rPh sb="345" eb="346">
      <t>ツヅ</t>
    </rPh>
    <rPh sb="347" eb="350">
      <t>ゲスイドウ</t>
    </rPh>
    <rPh sb="351" eb="353">
      <t>セツゾク</t>
    </rPh>
    <rPh sb="354" eb="356">
      <t>スイシン</t>
    </rPh>
    <rPh sb="357" eb="358">
      <t>ツト</t>
    </rPh>
    <rPh sb="365" eb="367">
      <t>コウリツ</t>
    </rPh>
    <rPh sb="370" eb="372">
      <t>シセツ</t>
    </rPh>
    <rPh sb="372" eb="374">
      <t>イジ</t>
    </rPh>
    <rPh sb="374" eb="376">
      <t>カンリ</t>
    </rPh>
    <rPh sb="377" eb="378">
      <t>ハカ</t>
    </rPh>
    <rPh sb="385" eb="387">
      <t>ヒツヨウ</t>
    </rPh>
    <rPh sb="391" eb="3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</si>
</sst>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34-4F74-A013-E92CBC5A4F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formatCode="#,##0.00;&quot;△&quot;#,##0.00">
                  <c:v>0</c:v>
                </c:pt>
              </c:numCache>
            </c:numRef>
          </c:val>
          <c:smooth val="0"/>
          <c:extLst>
            <c:ext xmlns:c16="http://schemas.microsoft.com/office/drawing/2014/chart" uri="{C3380CC4-5D6E-409C-BE32-E72D297353CC}">
              <c16:uniqueId val="{00000001-9734-4F74-A013-E92CBC5A4F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50.24</c:v>
                </c:pt>
                <c:pt idx="1">
                  <c:v>53.74</c:v>
                </c:pt>
                <c:pt idx="2">
                  <c:v>57.84</c:v>
                </c:pt>
                <c:pt idx="3">
                  <c:v>62.47</c:v>
                </c:pt>
                <c:pt idx="4">
                  <c:v>66.84</c:v>
                </c:pt>
              </c:numCache>
            </c:numRef>
          </c:val>
          <c:extLst>
            <c:ext xmlns:c16="http://schemas.microsoft.com/office/drawing/2014/chart" uri="{C3380CC4-5D6E-409C-BE32-E72D297353CC}">
              <c16:uniqueId val="{00000000-0E6D-4ABD-9E5F-E4668BD0BF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46.26</c:v>
                </c:pt>
              </c:numCache>
            </c:numRef>
          </c:val>
          <c:smooth val="0"/>
          <c:extLst>
            <c:ext xmlns:c16="http://schemas.microsoft.com/office/drawing/2014/chart" uri="{C3380CC4-5D6E-409C-BE32-E72D297353CC}">
              <c16:uniqueId val="{00000001-0E6D-4ABD-9E5F-E4668BD0BF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59.59</c:v>
                </c:pt>
                <c:pt idx="1">
                  <c:v>60.35</c:v>
                </c:pt>
                <c:pt idx="2">
                  <c:v>60.01</c:v>
                </c:pt>
                <c:pt idx="3">
                  <c:v>64.83</c:v>
                </c:pt>
                <c:pt idx="4">
                  <c:v>69.349999999999994</c:v>
                </c:pt>
              </c:numCache>
            </c:numRef>
          </c:val>
          <c:extLst>
            <c:ext xmlns:c16="http://schemas.microsoft.com/office/drawing/2014/chart" uri="{C3380CC4-5D6E-409C-BE32-E72D297353CC}">
              <c16:uniqueId val="{00000000-E7E7-4DF3-8DF8-C61946792F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56.49</c:v>
                </c:pt>
              </c:numCache>
            </c:numRef>
          </c:val>
          <c:smooth val="0"/>
          <c:extLst>
            <c:ext xmlns:c16="http://schemas.microsoft.com/office/drawing/2014/chart" uri="{C3380CC4-5D6E-409C-BE32-E72D297353CC}">
              <c16:uniqueId val="{00000001-E7E7-4DF3-8DF8-C61946792F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99.78</c:v>
                </c:pt>
                <c:pt idx="1">
                  <c:v>99.9</c:v>
                </c:pt>
                <c:pt idx="2">
                  <c:v>103.28</c:v>
                </c:pt>
                <c:pt idx="3">
                  <c:v>106.41</c:v>
                </c:pt>
                <c:pt idx="4">
                  <c:v>97.62</c:v>
                </c:pt>
              </c:numCache>
            </c:numRef>
          </c:val>
          <c:extLst>
            <c:ext xmlns:c16="http://schemas.microsoft.com/office/drawing/2014/chart" uri="{C3380CC4-5D6E-409C-BE32-E72D297353CC}">
              <c16:uniqueId val="{00000000-447C-4228-94CF-6C9F1B9B6B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C-4228-94CF-6C9F1B9B6B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B-4551-866C-326EB9621E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B-4551-866C-326EB9621E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1-4567-8358-14AF30DFC9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1-4567-8358-14AF30DFC9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7F-441D-B40C-60CA0F712F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F-441D-B40C-60CA0F712F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2E-4512-83E4-09E565914B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2E-4512-83E4-09E565914B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FE-49AF-BA69-22464C1865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940.79</c:v>
                </c:pt>
              </c:numCache>
            </c:numRef>
          </c:val>
          <c:smooth val="0"/>
          <c:extLst>
            <c:ext xmlns:c16="http://schemas.microsoft.com/office/drawing/2014/chart" uri="{C3380CC4-5D6E-409C-BE32-E72D297353CC}">
              <c16:uniqueId val="{00000001-85FE-49AF-BA69-22464C1865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69.739999999999995</c:v>
                </c:pt>
                <c:pt idx="1">
                  <c:v>77.819999999999993</c:v>
                </c:pt>
                <c:pt idx="2">
                  <c:v>85.84</c:v>
                </c:pt>
                <c:pt idx="3">
                  <c:v>89.44</c:v>
                </c:pt>
                <c:pt idx="4">
                  <c:v>81.45</c:v>
                </c:pt>
              </c:numCache>
            </c:numRef>
          </c:val>
          <c:extLst>
            <c:ext xmlns:c16="http://schemas.microsoft.com/office/drawing/2014/chart" uri="{C3380CC4-5D6E-409C-BE32-E72D297353CC}">
              <c16:uniqueId val="{00000000-A6E3-4C84-B403-8BB94CDA8E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74.13</c:v>
                </c:pt>
              </c:numCache>
            </c:numRef>
          </c:val>
          <c:smooth val="0"/>
          <c:extLst>
            <c:ext xmlns:c16="http://schemas.microsoft.com/office/drawing/2014/chart" uri="{C3380CC4-5D6E-409C-BE32-E72D297353CC}">
              <c16:uniqueId val="{00000001-A6E3-4C84-B403-8BB94CDA8E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189.32</c:v>
                </c:pt>
                <c:pt idx="1">
                  <c:v>172.8</c:v>
                </c:pt>
                <c:pt idx="2">
                  <c:v>158.37</c:v>
                </c:pt>
                <c:pt idx="3">
                  <c:v>151.6</c:v>
                </c:pt>
                <c:pt idx="4">
                  <c:v>163.96</c:v>
                </c:pt>
              </c:numCache>
            </c:numRef>
          </c:val>
          <c:extLst>
            <c:ext xmlns:c16="http://schemas.microsoft.com/office/drawing/2014/chart" uri="{C3380CC4-5D6E-409C-BE32-E72D297353CC}">
              <c16:uniqueId val="{00000000-A1E5-47AF-82A5-48C9F34182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221.86</c:v>
                </c:pt>
              </c:numCache>
            </c:numRef>
          </c:val>
          <c:smooth val="0"/>
          <c:extLst>
            <c:ext xmlns:c16="http://schemas.microsoft.com/office/drawing/2014/chart" uri="{C3380CC4-5D6E-409C-BE32-E72D297353CC}">
              <c16:uniqueId val="{00000001-A1E5-47AF-82A5-48C9F34182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Cc3</v>
      </c>
      <c r="X8" s="40"/>
      <c r="Y8" s="40"/>
      <c r="Z8" s="40"/>
      <c r="AA8" s="40"/>
      <c r="AB8" s="40"/>
      <c r="AC8" s="40"/>
      <c r="AD8" s="41" t="str">
        <f>データ!$M$6</f>
        <v>非設置</v>
      </c>
      <c r="AE8" s="41"/>
      <c r="AF8" s="41"/>
      <c r="AG8" s="41"/>
      <c r="AH8" s="41"/>
      <c r="AI8" s="41"/>
      <c r="AJ8" s="41"/>
      <c r="AK8" s="3"/>
      <c r="AL8" s="42">
        <f>データ!S6</f>
        <v>25641</v>
      </c>
      <c r="AM8" s="42"/>
      <c r="AN8" s="42"/>
      <c r="AO8" s="42"/>
      <c r="AP8" s="42"/>
      <c r="AQ8" s="42"/>
      <c r="AR8" s="42"/>
      <c r="AS8" s="42"/>
      <c r="AT8" s="35">
        <f>データ!T6</f>
        <v>351.84</v>
      </c>
      <c r="AU8" s="35"/>
      <c r="AV8" s="35"/>
      <c r="AW8" s="35"/>
      <c r="AX8" s="35"/>
      <c r="AY8" s="35"/>
      <c r="AZ8" s="35"/>
      <c r="BA8" s="35"/>
      <c r="BB8" s="35">
        <f>データ!U6</f>
        <v>72.88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54.92</v>
      </c>
      <c r="Q10" s="35"/>
      <c r="R10" s="35"/>
      <c r="S10" s="35"/>
      <c r="T10" s="35"/>
      <c r="U10" s="35"/>
      <c r="V10" s="35"/>
      <c r="W10" s="35">
        <f>データ!Q6</f>
        <v>104.81</v>
      </c>
      <c r="X10" s="35"/>
      <c r="Y10" s="35"/>
      <c r="Z10" s="35"/>
      <c r="AA10" s="35"/>
      <c r="AB10" s="35"/>
      <c r="AC10" s="35"/>
      <c r="AD10" s="42">
        <f>データ!R6</f>
        <v>2640</v>
      </c>
      <c r="AE10" s="42"/>
      <c r="AF10" s="42"/>
      <c r="AG10" s="42"/>
      <c r="AH10" s="42"/>
      <c r="AI10" s="42"/>
      <c r="AJ10" s="42"/>
      <c r="AK10" s="2"/>
      <c r="AL10" s="42">
        <f>データ!V6</f>
        <v>14014</v>
      </c>
      <c r="AM10" s="42"/>
      <c r="AN10" s="42"/>
      <c r="AO10" s="42"/>
      <c r="AP10" s="42"/>
      <c r="AQ10" s="42"/>
      <c r="AR10" s="42"/>
      <c r="AS10" s="42"/>
      <c r="AT10" s="35">
        <f>データ!W6</f>
        <v>3.59</v>
      </c>
      <c r="AU10" s="35"/>
      <c r="AV10" s="35"/>
      <c r="AW10" s="35"/>
      <c r="AX10" s="35"/>
      <c r="AY10" s="35"/>
      <c r="AZ10" s="35"/>
      <c r="BA10" s="35"/>
      <c r="BB10" s="35">
        <f>データ!X6</f>
        <v>3903.62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9153qiyiDZ6/YEfvapUQDyfmfbmovPF6rW+e0lWlOetJXvsSInmJZoQEL2kk8ohPv9I8KPbDdUK+x6Za8+EAkg==" saltValue="AHoo7FpH+JFAVgzgRlz+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303666</v>
      </c>
      <c r="D6" s="19">
        <f t="shared" si="3"/>
        <v>47</v>
      </c>
      <c r="E6" s="19">
        <f t="shared" si="3"/>
        <v>17</v>
      </c>
      <c r="F6" s="19">
        <f t="shared" si="3"/>
        <v>1</v>
      </c>
      <c r="G6" s="19">
        <f t="shared" si="3"/>
        <v>0</v>
      </c>
      <c r="H6" s="19" t="str">
        <f t="shared" si="3"/>
        <v>和歌山県　有田川町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54.92</v>
      </c>
      <c r="Q6" s="20">
        <f t="shared" si="3"/>
        <v>104.81</v>
      </c>
      <c r="R6" s="20">
        <f t="shared" si="3"/>
        <v>2640</v>
      </c>
      <c r="S6" s="20">
        <f t="shared" si="3"/>
        <v>25641</v>
      </c>
      <c r="T6" s="20">
        <f t="shared" si="3"/>
        <v>351.84</v>
      </c>
      <c r="U6" s="20">
        <f t="shared" si="3"/>
        <v>72.88</v>
      </c>
      <c r="V6" s="20">
        <f t="shared" si="3"/>
        <v>14014</v>
      </c>
      <c r="W6" s="20">
        <f t="shared" si="3"/>
        <v>3.59</v>
      </c>
      <c r="X6" s="20">
        <f t="shared" si="3"/>
        <v>3903.62</v>
      </c>
      <c r="Y6" s="21">
        <f>IF(Y7="",NA(),Y7)</f>
        <v>99.78</v>
      </c>
      <c r="Z6" s="21">
        <f t="shared" ref="Z6:AH6" si="4">IF(Z7="",NA(),Z7)</f>
        <v>99.9</v>
      </c>
      <c r="AA6" s="21">
        <f t="shared" si="4"/>
        <v>103.28</v>
      </c>
      <c r="AB6" s="21">
        <f t="shared" si="4"/>
        <v>106.41</v>
      </c>
      <c r="AC6" s="21">
        <f t="shared" si="4"/>
        <v>97.62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722.53</v>
      </c>
      <c r="BL6" s="21">
        <f t="shared" si="7"/>
        <v>933.3</v>
      </c>
      <c r="BM6" s="21">
        <f t="shared" si="7"/>
        <v>1575.64</v>
      </c>
      <c r="BN6" s="21">
        <f t="shared" si="7"/>
        <v>914.32</v>
      </c>
      <c r="BO6" s="21">
        <f t="shared" si="7"/>
        <v>940.79</v>
      </c>
      <c r="BP6" s="20" t="str">
        <f>IF(BP7="","",IF(BP7="-","【-】","【"&amp;SUBSTITUTE(TEXT(BP7,"#,##0.00"),"-","△")&amp;"】"))</f>
        <v>【652.82】</v>
      </c>
      <c r="BQ6" s="21">
        <f>IF(BQ7="",NA(),BQ7)</f>
        <v>69.739999999999995</v>
      </c>
      <c r="BR6" s="21">
        <f t="shared" ref="BR6:BZ6" si="8">IF(BR7="",NA(),BR7)</f>
        <v>77.819999999999993</v>
      </c>
      <c r="BS6" s="21">
        <f t="shared" si="8"/>
        <v>85.84</v>
      </c>
      <c r="BT6" s="21">
        <f t="shared" si="8"/>
        <v>89.44</v>
      </c>
      <c r="BU6" s="21">
        <f t="shared" si="8"/>
        <v>81.45</v>
      </c>
      <c r="BV6" s="21">
        <f t="shared" si="8"/>
        <v>74.61</v>
      </c>
      <c r="BW6" s="21">
        <f t="shared" si="8"/>
        <v>77.510000000000005</v>
      </c>
      <c r="BX6" s="21">
        <f t="shared" si="8"/>
        <v>73.209999999999994</v>
      </c>
      <c r="BY6" s="21">
        <f t="shared" si="8"/>
        <v>75.599999999999994</v>
      </c>
      <c r="BZ6" s="21">
        <f t="shared" si="8"/>
        <v>74.13</v>
      </c>
      <c r="CA6" s="20" t="str">
        <f>IF(CA7="","",IF(CA7="-","【-】","【"&amp;SUBSTITUTE(TEXT(CA7,"#,##0.00"),"-","△")&amp;"】"))</f>
        <v>【97.61】</v>
      </c>
      <c r="CB6" s="21">
        <f>IF(CB7="",NA(),CB7)</f>
        <v>189.32</v>
      </c>
      <c r="CC6" s="21">
        <f t="shared" ref="CC6:CK6" si="9">IF(CC7="",NA(),CC7)</f>
        <v>172.8</v>
      </c>
      <c r="CD6" s="21">
        <f t="shared" si="9"/>
        <v>158.37</v>
      </c>
      <c r="CE6" s="21">
        <f t="shared" si="9"/>
        <v>151.6</v>
      </c>
      <c r="CF6" s="21">
        <f t="shared" si="9"/>
        <v>163.96</v>
      </c>
      <c r="CG6" s="21">
        <f t="shared" si="9"/>
        <v>233.5</v>
      </c>
      <c r="CH6" s="21">
        <f t="shared" si="9"/>
        <v>221.95</v>
      </c>
      <c r="CI6" s="21">
        <f t="shared" si="9"/>
        <v>229.52</v>
      </c>
      <c r="CJ6" s="21">
        <f t="shared" si="9"/>
        <v>211.98</v>
      </c>
      <c r="CK6" s="21">
        <f t="shared" si="9"/>
        <v>221.86</v>
      </c>
      <c r="CL6" s="20" t="str">
        <f>IF(CL7="","",IF(CL7="-","【-】","【"&amp;SUBSTITUTE(TEXT(CL7,"#,##0.00"),"-","△")&amp;"】"))</f>
        <v>【138.29】</v>
      </c>
      <c r="CM6" s="21">
        <f>IF(CM7="",NA(),CM7)</f>
        <v>50.24</v>
      </c>
      <c r="CN6" s="21">
        <f t="shared" ref="CN6:CV6" si="10">IF(CN7="",NA(),CN7)</f>
        <v>53.74</v>
      </c>
      <c r="CO6" s="21">
        <f t="shared" si="10"/>
        <v>57.84</v>
      </c>
      <c r="CP6" s="21">
        <f t="shared" si="10"/>
        <v>62.47</v>
      </c>
      <c r="CQ6" s="21">
        <f t="shared" si="10"/>
        <v>66.84</v>
      </c>
      <c r="CR6" s="21">
        <f t="shared" si="10"/>
        <v>45.44</v>
      </c>
      <c r="CS6" s="21">
        <f t="shared" si="10"/>
        <v>47.28</v>
      </c>
      <c r="CT6" s="21">
        <f t="shared" si="10"/>
        <v>44.83</v>
      </c>
      <c r="CU6" s="21">
        <f t="shared" si="10"/>
        <v>48</v>
      </c>
      <c r="CV6" s="21">
        <f t="shared" si="10"/>
        <v>46.26</v>
      </c>
      <c r="CW6" s="20" t="str">
        <f>IF(CW7="","",IF(CW7="-","【-】","【"&amp;SUBSTITUTE(TEXT(CW7,"#,##0.00"),"-","△")&amp;"】"))</f>
        <v>【59.10】</v>
      </c>
      <c r="CX6" s="21">
        <f>IF(CX7="",NA(),CX7)</f>
        <v>59.59</v>
      </c>
      <c r="CY6" s="21">
        <f t="shared" ref="CY6:DG6" si="11">IF(CY7="",NA(),CY7)</f>
        <v>60.35</v>
      </c>
      <c r="CZ6" s="21">
        <f t="shared" si="11"/>
        <v>60.01</v>
      </c>
      <c r="DA6" s="21">
        <f t="shared" si="11"/>
        <v>64.83</v>
      </c>
      <c r="DB6" s="21">
        <f t="shared" si="11"/>
        <v>69.349999999999994</v>
      </c>
      <c r="DC6" s="21">
        <f t="shared" si="11"/>
        <v>65.97</v>
      </c>
      <c r="DD6" s="21">
        <f t="shared" si="11"/>
        <v>64.7</v>
      </c>
      <c r="DE6" s="21">
        <f t="shared" si="11"/>
        <v>60.57</v>
      </c>
      <c r="DF6" s="21">
        <f t="shared" si="11"/>
        <v>56.11</v>
      </c>
      <c r="DG6" s="21">
        <f t="shared" si="11"/>
        <v>56.49</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0">
        <f t="shared" si="14"/>
        <v>0</v>
      </c>
      <c r="EO6" s="20" t="str">
        <f>IF(EO7="","",IF(EO7="-","【-】","【"&amp;SUBSTITUTE(TEXT(EO7,"#,##0.00"),"-","△")&amp;"】"))</f>
        <v>【0.23】</v>
      </c>
    </row>
    <row r="7" spans="1:145" s="22" customFormat="1" x14ac:dyDescent="0.15">
      <c r="A7" s="14"/>
      <c r="B7" s="23">
        <v>2022</v>
      </c>
      <c r="C7" s="23">
        <v>303666</v>
      </c>
      <c r="D7" s="23">
        <v>47</v>
      </c>
      <c r="E7" s="23">
        <v>17</v>
      </c>
      <c r="F7" s="23">
        <v>1</v>
      </c>
      <c r="G7" s="23">
        <v>0</v>
      </c>
      <c r="H7" s="23" t="s">
        <v>97</v>
      </c>
      <c r="I7" s="23" t="s">
        <v>98</v>
      </c>
      <c r="J7" s="23" t="s">
        <v>99</v>
      </c>
      <c r="K7" s="23" t="s">
        <v>100</v>
      </c>
      <c r="L7" s="23" t="s">
        <v>101</v>
      </c>
      <c r="M7" s="23" t="s">
        <v>102</v>
      </c>
      <c r="N7" s="24" t="s">
        <v>103</v>
      </c>
      <c r="O7" s="24" t="s">
        <v>104</v>
      </c>
      <c r="P7" s="24">
        <v>54.92</v>
      </c>
      <c r="Q7" s="24">
        <v>104.81</v>
      </c>
      <c r="R7" s="24">
        <v>2640</v>
      </c>
      <c r="S7" s="24">
        <v>25641</v>
      </c>
      <c r="T7" s="24">
        <v>351.84</v>
      </c>
      <c r="U7" s="24">
        <v>72.88</v>
      </c>
      <c r="V7" s="24">
        <v>14014</v>
      </c>
      <c r="W7" s="24">
        <v>3.59</v>
      </c>
      <c r="X7" s="24">
        <v>3903.62</v>
      </c>
      <c r="Y7" s="24">
        <v>99.78</v>
      </c>
      <c r="Z7" s="24">
        <v>99.9</v>
      </c>
      <c r="AA7" s="24">
        <v>103.28</v>
      </c>
      <c r="AB7" s="24">
        <v>106.41</v>
      </c>
      <c r="AC7" s="24">
        <v>97.62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722.53</v>
      </c>
      <c r="BL7" s="24">
        <v>933.3</v>
      </c>
      <c r="BM7" s="24">
        <v>1575.64</v>
      </c>
      <c r="BN7" s="24">
        <v>914.32</v>
      </c>
      <c r="BO7" s="24">
        <v>940.79</v>
      </c>
      <c r="BP7" s="24">
        <v>652.82000000000005</v>
      </c>
      <c r="BQ7" s="24">
        <v>69.739999999999995</v>
      </c>
      <c r="BR7" s="24">
        <v>77.819999999999993</v>
      </c>
      <c r="BS7" s="24">
        <v>85.84</v>
      </c>
      <c r="BT7" s="24">
        <v>89.44</v>
      </c>
      <c r="BU7" s="24">
        <v>81.45</v>
      </c>
      <c r="BV7" s="24">
        <v>74.61</v>
      </c>
      <c r="BW7" s="24">
        <v>77.510000000000005</v>
      </c>
      <c r="BX7" s="24">
        <v>73.209999999999994</v>
      </c>
      <c r="BY7" s="24">
        <v>75.599999999999994</v>
      </c>
      <c r="BZ7" s="24">
        <v>74.13</v>
      </c>
      <c r="CA7" s="24">
        <v>97.61</v>
      </c>
      <c r="CB7" s="24">
        <v>189.32</v>
      </c>
      <c r="CC7" s="24">
        <v>172.8</v>
      </c>
      <c r="CD7" s="24">
        <v>158.37</v>
      </c>
      <c r="CE7" s="24">
        <v>151.6</v>
      </c>
      <c r="CF7" s="24">
        <v>163.96</v>
      </c>
      <c r="CG7" s="24">
        <v>233.5</v>
      </c>
      <c r="CH7" s="24">
        <v>221.95</v>
      </c>
      <c r="CI7" s="24">
        <v>229.52</v>
      </c>
      <c r="CJ7" s="24">
        <v>211.98</v>
      </c>
      <c r="CK7" s="24">
        <v>221.86</v>
      </c>
      <c r="CL7" s="24">
        <v>138.29</v>
      </c>
      <c r="CM7" s="24">
        <v>50.24</v>
      </c>
      <c r="CN7" s="24">
        <v>53.74</v>
      </c>
      <c r="CO7" s="24">
        <v>57.84</v>
      </c>
      <c r="CP7" s="24">
        <v>62.47</v>
      </c>
      <c r="CQ7" s="24">
        <v>66.84</v>
      </c>
      <c r="CR7" s="24">
        <v>45.44</v>
      </c>
      <c r="CS7" s="24">
        <v>47.28</v>
      </c>
      <c r="CT7" s="24">
        <v>44.83</v>
      </c>
      <c r="CU7" s="24">
        <v>48</v>
      </c>
      <c r="CV7" s="24">
        <v>46.26</v>
      </c>
      <c r="CW7" s="24">
        <v>59.1</v>
      </c>
      <c r="CX7" s="24">
        <v>59.59</v>
      </c>
      <c r="CY7" s="24">
        <v>60.35</v>
      </c>
      <c r="CZ7" s="24">
        <v>60.01</v>
      </c>
      <c r="DA7" s="24">
        <v>64.83</v>
      </c>
      <c r="DB7" s="24">
        <v>69.349999999999994</v>
      </c>
      <c r="DC7" s="24">
        <v>65.97</v>
      </c>
      <c r="DD7" s="24">
        <v>64.7</v>
      </c>
      <c r="DE7" s="24">
        <v>60.57</v>
      </c>
      <c r="DF7" s="24">
        <v>56.11</v>
      </c>
      <c r="DG7" s="24">
        <v>56.49</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0.18</v>
      </c>
      <c r="EL7" s="24">
        <v>0.06</v>
      </c>
      <c r="EM7" s="24">
        <v>0</v>
      </c>
      <c r="EN7" s="24">
        <v>0</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2023-12-12T02:47:42Z</dcterms:created>
  <dcterms:modified xsi:type="dcterms:W3CDTF">2024-03-12T04:37:32Z</dcterms:modified>
  <cp:category/>
</cp:coreProperties>
</file>