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VYxkP3m5STJqNkX/2MIH0ABffZLBX7QOqdfy0lKlP0OIWkOiQRNzjqEVT75Tipuj4apniGPkEcFWphuTYf0uiQ==" workbookSaltValue="YKT0OxDmdHyj7J6+B00wu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<sst xmlns="http://schemas.openxmlformats.org/spreadsheetml/2006/main" count="233" uniqueCount="118">
  <si>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</si>
  <si>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</si>
  <si>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</si>
  <si>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</si>
  <si>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</si>
  <si>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</si>
  <si>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</si>
  <si>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</si>
  <si>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</si>
  <si>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</si>
  <si>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</si>
  <si>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</si>
  <si>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</si>
  <si>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</si>
  <si>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</si>
  <si>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</si>
  <si>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</si>
  <si>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</si>
  <si>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</si>
  <si>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</si>
  <si>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</si>
  <si>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</si>
  <si>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</si>
  <si>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</si>
  <si>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</si>
  <si>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</si>
  <si>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</si>
  <si>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</si>
  <si>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</si>
  <si>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</si>
  <si>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</si>
  <si>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</si>
  <si>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</si>
  <si>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</si>
  <si>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</si>
  <si>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</si>
  <si>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</si>
  <si>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</si>
  <si>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</si>
  <si>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</si>
  <si>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</si>
  <si>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</si>
  <si>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</si>
  <si>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</si>
  <si>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</si>
  <si>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</si>
  <si>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</si>
  <si>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</si>
  <si>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</si>
  <si>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</si>
  <si>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</si>
  <si>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</si>
  <si>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</si>
  <si>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</si>
  <si>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</si>
  <si>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</si>
  <si>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</si>
  <si>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</si>
  <si>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</si>
  <si>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</si>
  <si>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</si>
  <si>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</si>
  <si>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</si>
  <si>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</si>
  <si>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</si>
  <si>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</si>
  <si>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</si>
  <si>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</si>
  <si>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</si>
  <si>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</si>
  <si>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</si>
  <si>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</si>
  <si>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</si>
  <si>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</si>
  <si>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</si>
  <si>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</si>
  <si>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</si>
  <si>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</si>
  <si>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</si>
  <si>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</si>
  <si>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</si>
  <si>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</si>
  <si>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</si>
  <si>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</si>
  <si>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</si>
  <si>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</si>
  <si>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</si>
  <si>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</si>
  <si>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</si>
  <si>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</si>
  <si>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</si>
  <si>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</si>
  <si>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</si>
  <si>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</si>
  <si>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</si>
  <si>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</si>
  <si>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</si>
  <si>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</si>
  <si>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</si>
  <si>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</si>
  <si>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</si>
  <si>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</si>
  <si>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</si>
  <si>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</si>
  <si>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</si>
  <si>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</si>
  <si>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</si>
  <si>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</si>
  <si>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</si>
  <si>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</si>
  <si>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</si>
  <si>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</si>
  <si>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</si>
  <si>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</si>
  <si>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</si>
  <si>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管路更新率は、当該年度に更新した管路延長の割合を表しているが、令和４年度は過去に施工した管を更新した。
　今後も老朽管が増加していくことから、定期的に更新していかなければならない。</t>
    <phoneticPr fontId="4"/>
  </si>
  <si>
    <t>　収益的収支比率は、令和４年度において令和３年度と比較し、低くなっている。ここ２年は、年々低くなっている。また、類似団体平均値より下回っている。
　企業債残高対給水収益比率は、令和３年度より若干下がっている。近年ほぼ横ばいで推移していたが、令和３・４年度は、下がった。今後も新規事業による起債発行が予定されている為、以前と同じくらいであると想定される。また、類似団体平均値と比較すると地方債が給水収益に占める割合が大きいことから、今後この比率について注視していく必要がある。
　料金回収率は100％を下回っており、ここ数年横ばいとなっている。不足分は一般会計からの繰入金によって補てんしている。
　給水原価は、有収水量１㎥あたりに係る費用を示すものであるが、昨年より少し改善された。しかしながら、類似団体平均値と比較してもかなり高い水準で推移している。よって、今後は投資の効率化等の経営改善の検討が必要である。
　施設利用率は、比率が高ければ効率的に運営されているとされるが、昨年より少し下がった。しかしながら、類似団体平均値よりも高い水準となっている。
　有収率は、前年よりも若干高くなった。また、類似団体平均値を上回っている。今後も漏水調査等により原因を追究、修繕工事を実施し、より一層の向上に努めていく。　</t>
    <rPh sb="40" eb="41">
      <t>ネン</t>
    </rPh>
    <rPh sb="43" eb="45">
      <t>ネンネン</t>
    </rPh>
    <rPh sb="45" eb="46">
      <t>ヒク</t>
    </rPh>
    <rPh sb="95" eb="97">
      <t>ジャッカン</t>
    </rPh>
    <rPh sb="335" eb="337">
      <t>カイゼン</t>
    </rPh>
    <rPh sb="438" eb="440">
      <t>サクネン</t>
    </rPh>
    <rPh sb="442" eb="443">
      <t>スコ</t>
    </rPh>
    <rPh sb="444" eb="445">
      <t>サ</t>
    </rPh>
    <rPh sb="489" eb="491">
      <t>ジャッカン</t>
    </rPh>
    <phoneticPr fontId="4"/>
  </si>
  <si>
    <t>　本町の簡易水道事業は年々、給水人口が減っていくことが予想され、経営していく上で非常に厳しい状況が予想されます。
　また、今後は、老朽化した基幹施設や管路の更新等の収益に結びつかない投資が増加することから、これらの事業が経営を圧迫することが考えられる。また、給水原価や、企業債残高対給水収益比率が高止まりしていることから、将来の事業継続性の観点に鑑みると、起債新規発行も今後抑制していかないといけない。　
　このようなことから、コストの削減は当然とし、管路や施設更新の前には余剰投資にならないよう綿密に検討し、ランニングコスト等も把握した上での更新を行い、健全経営に努めていくことが重要となる。</t>
    <rPh sb="11" eb="13">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</si>
</sst>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0.62</c:v>
                </c:pt>
                <c:pt idx="1">
                  <c:v>0</c:v>
                </c:pt>
                <c:pt idx="2" formatCode="#,##0.00;&quot;△&quot;#,##0.00;&quot;-&quot;">
                  <c:v>0.46</c:v>
                </c:pt>
                <c:pt idx="3" formatCode="#,##0.00;&quot;△&quot;#,##0.00;&quot;-&quot;">
                  <c:v>0.13</c:v>
                </c:pt>
                <c:pt idx="4" formatCode="#,##0.00;&quot;△&quot;#,##0.00;&quot;-&quot;">
                  <c:v>1.46</c:v>
                </c:pt>
              </c:numCache>
            </c:numRef>
          </c:val>
          <c:extLst>
            <c:ext xmlns:c16="http://schemas.microsoft.com/office/drawing/2014/chart" uri="{C3380CC4-5D6E-409C-BE32-E72D297353CC}">
              <c16:uniqueId val="{00000000-39AE-4072-8494-8B5C7EDAFF7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39AE-4072-8494-8B5C7EDAFF7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64.319999999999993</c:v>
                </c:pt>
                <c:pt idx="1">
                  <c:v>63.35</c:v>
                </c:pt>
                <c:pt idx="2">
                  <c:v>64.83</c:v>
                </c:pt>
                <c:pt idx="3">
                  <c:v>63.36</c:v>
                </c:pt>
                <c:pt idx="4">
                  <c:v>61.94</c:v>
                </c:pt>
              </c:numCache>
            </c:numRef>
          </c:val>
          <c:extLst>
            <c:ext xmlns:c16="http://schemas.microsoft.com/office/drawing/2014/chart" uri="{C3380CC4-5D6E-409C-BE32-E72D297353CC}">
              <c16:uniqueId val="{00000000-B512-477B-96C7-B55F1FD136B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B512-477B-96C7-B55F1FD136B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81.17</c:v>
                </c:pt>
                <c:pt idx="1">
                  <c:v>80.849999999999994</c:v>
                </c:pt>
                <c:pt idx="2">
                  <c:v>80.8</c:v>
                </c:pt>
                <c:pt idx="3">
                  <c:v>81.72</c:v>
                </c:pt>
                <c:pt idx="4">
                  <c:v>81.760000000000005</c:v>
                </c:pt>
              </c:numCache>
            </c:numRef>
          </c:val>
          <c:extLst>
            <c:ext xmlns:c16="http://schemas.microsoft.com/office/drawing/2014/chart" uri="{C3380CC4-5D6E-409C-BE32-E72D297353CC}">
              <c16:uniqueId val="{00000000-443B-4B50-8937-6EE3067D5B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443B-4B50-8937-6EE3067D5B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68.28</c:v>
                </c:pt>
                <c:pt idx="1">
                  <c:v>68.930000000000007</c:v>
                </c:pt>
                <c:pt idx="2">
                  <c:v>75.52</c:v>
                </c:pt>
                <c:pt idx="3">
                  <c:v>72.41</c:v>
                </c:pt>
                <c:pt idx="4">
                  <c:v>52.73</c:v>
                </c:pt>
              </c:numCache>
            </c:numRef>
          </c:val>
          <c:extLst>
            <c:ext xmlns:c16="http://schemas.microsoft.com/office/drawing/2014/chart" uri="{C3380CC4-5D6E-409C-BE32-E72D297353CC}">
              <c16:uniqueId val="{00000000-7685-4639-B573-5B8EE4FD497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7685-4639-B573-5B8EE4FD497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9-439B-8F85-54B93E7CB7B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9-439B-8F85-54B93E7CB7B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4-41AC-B870-EBBBD10CA73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4-41AC-B870-EBBBD10CA73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8-447E-BED6-8CFAA7C660F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8-447E-BED6-8CFAA7C660F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F-40CF-B659-3415C37ECF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F-40CF-B659-3415C37ECF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1411.5</c:v>
                </c:pt>
                <c:pt idx="1">
                  <c:v>1343.33</c:v>
                </c:pt>
                <c:pt idx="2">
                  <c:v>1346.28</c:v>
                </c:pt>
                <c:pt idx="3">
                  <c:v>1080.48</c:v>
                </c:pt>
                <c:pt idx="4">
                  <c:v>1047.06</c:v>
                </c:pt>
              </c:numCache>
            </c:numRef>
          </c:val>
          <c:extLst>
            <c:ext xmlns:c16="http://schemas.microsoft.com/office/drawing/2014/chart" uri="{C3380CC4-5D6E-409C-BE32-E72D297353CC}">
              <c16:uniqueId val="{00000000-8FC3-41AE-9B74-F0082E76064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8FC3-41AE-9B74-F0082E76064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38.86</c:v>
                </c:pt>
                <c:pt idx="1">
                  <c:v>37.520000000000003</c:v>
                </c:pt>
                <c:pt idx="2">
                  <c:v>36.35</c:v>
                </c:pt>
                <c:pt idx="3">
                  <c:v>41.42</c:v>
                </c:pt>
                <c:pt idx="4">
                  <c:v>41.08</c:v>
                </c:pt>
              </c:numCache>
            </c:numRef>
          </c:val>
          <c:extLst>
            <c:ext xmlns:c16="http://schemas.microsoft.com/office/drawing/2014/chart" uri="{C3380CC4-5D6E-409C-BE32-E72D297353CC}">
              <c16:uniqueId val="{00000000-2563-47AA-BAA1-86F4C7382A2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2563-47AA-BAA1-86F4C7382A2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494.85</c:v>
                </c:pt>
                <c:pt idx="1">
                  <c:v>516.15</c:v>
                </c:pt>
                <c:pt idx="2">
                  <c:v>479.2</c:v>
                </c:pt>
                <c:pt idx="3">
                  <c:v>474.26</c:v>
                </c:pt>
                <c:pt idx="4">
                  <c:v>446.98</c:v>
                </c:pt>
              </c:numCache>
            </c:numRef>
          </c:val>
          <c:extLst>
            <c:ext xmlns:c16="http://schemas.microsoft.com/office/drawing/2014/chart" uri="{C3380CC4-5D6E-409C-BE32-E72D297353CC}">
              <c16:uniqueId val="{00000000-9727-4BDE-B660-F892BA8D39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9727-4BDE-B660-F892BA8D39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有田川町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25641</v>
      </c>
      <c r="AM8" s="60"/>
      <c r="AN8" s="60"/>
      <c r="AO8" s="60"/>
      <c r="AP8" s="60"/>
      <c r="AQ8" s="60"/>
      <c r="AR8" s="60"/>
      <c r="AS8" s="60"/>
      <c r="AT8" s="36">
        <f>データ!$S$6</f>
        <v>351.84</v>
      </c>
      <c r="AU8" s="36"/>
      <c r="AV8" s="36"/>
      <c r="AW8" s="36"/>
      <c r="AX8" s="36"/>
      <c r="AY8" s="36"/>
      <c r="AZ8" s="36"/>
      <c r="BA8" s="36"/>
      <c r="BB8" s="36">
        <f>データ!$T$6</f>
        <v>72.88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32.200000000000003</v>
      </c>
      <c r="Q10" s="36"/>
      <c r="R10" s="36"/>
      <c r="S10" s="36"/>
      <c r="T10" s="36"/>
      <c r="U10" s="36"/>
      <c r="V10" s="36"/>
      <c r="W10" s="60">
        <f>データ!$Q$6</f>
        <v>3190</v>
      </c>
      <c r="X10" s="60"/>
      <c r="Y10" s="60"/>
      <c r="Z10" s="60"/>
      <c r="AA10" s="60"/>
      <c r="AB10" s="60"/>
      <c r="AC10" s="60"/>
      <c r="AD10" s="2"/>
      <c r="AE10" s="2"/>
      <c r="AF10" s="2"/>
      <c r="AG10" s="2"/>
      <c r="AH10" s="2"/>
      <c r="AI10" s="2"/>
      <c r="AJ10" s="2"/>
      <c r="AK10" s="2"/>
      <c r="AL10" s="60">
        <f>データ!$U$6</f>
        <v>8216</v>
      </c>
      <c r="AM10" s="60"/>
      <c r="AN10" s="60"/>
      <c r="AO10" s="60"/>
      <c r="AP10" s="60"/>
      <c r="AQ10" s="60"/>
      <c r="AR10" s="60"/>
      <c r="AS10" s="60"/>
      <c r="AT10" s="36">
        <f>データ!$V$6</f>
        <v>143.15</v>
      </c>
      <c r="AU10" s="36"/>
      <c r="AV10" s="36"/>
      <c r="AW10" s="36"/>
      <c r="AX10" s="36"/>
      <c r="AY10" s="36"/>
      <c r="AZ10" s="36"/>
      <c r="BA10" s="36"/>
      <c r="BB10" s="36">
        <f>データ!$W$6</f>
        <v>57.39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CjNjf9krPosVIJMs3pctgwrQC9ZZBRZQoGGB5K3yeYdzT7RfI8J56vuN2oS7C1efgqGyHz2Gb4EEJe9spp00Yw==" saltValue="d+Yyv248wFGPGO5L3uot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303666</v>
      </c>
      <c r="D6" s="20">
        <f t="shared" si="3"/>
        <v>47</v>
      </c>
      <c r="E6" s="20">
        <f t="shared" si="3"/>
        <v>1</v>
      </c>
      <c r="F6" s="20">
        <f t="shared" si="3"/>
        <v>0</v>
      </c>
      <c r="G6" s="20">
        <f t="shared" si="3"/>
        <v>0</v>
      </c>
      <c r="H6" s="20" t="str">
        <f t="shared" si="3"/>
        <v>和歌山県　有田川町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32.200000000000003</v>
      </c>
      <c r="Q6" s="21">
        <f t="shared" si="3"/>
        <v>3190</v>
      </c>
      <c r="R6" s="21">
        <f t="shared" si="3"/>
        <v>25641</v>
      </c>
      <c r="S6" s="21">
        <f t="shared" si="3"/>
        <v>351.84</v>
      </c>
      <c r="T6" s="21">
        <f t="shared" si="3"/>
        <v>72.88</v>
      </c>
      <c r="U6" s="21">
        <f t="shared" si="3"/>
        <v>8216</v>
      </c>
      <c r="V6" s="21">
        <f t="shared" si="3"/>
        <v>143.15</v>
      </c>
      <c r="W6" s="21">
        <f t="shared" si="3"/>
        <v>57.39</v>
      </c>
      <c r="X6" s="22">
        <f>IF(X7="",NA(),X7)</f>
        <v>68.28</v>
      </c>
      <c r="Y6" s="22">
        <f t="shared" ref="Y6:AG6" si="4">IF(Y7="",NA(),Y7)</f>
        <v>68.930000000000007</v>
      </c>
      <c r="Z6" s="22">
        <f t="shared" si="4"/>
        <v>75.52</v>
      </c>
      <c r="AA6" s="22">
        <f t="shared" si="4"/>
        <v>72.41</v>
      </c>
      <c r="AB6" s="22">
        <f t="shared" si="4"/>
        <v>52.73</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1411.5</v>
      </c>
      <c r="BF6" s="22">
        <f t="shared" ref="BF6:BN6" si="7">IF(BF7="",NA(),BF7)</f>
        <v>1343.33</v>
      </c>
      <c r="BG6" s="22">
        <f t="shared" si="7"/>
        <v>1346.28</v>
      </c>
      <c r="BH6" s="22">
        <f t="shared" si="7"/>
        <v>1080.48</v>
      </c>
      <c r="BI6" s="22">
        <f t="shared" si="7"/>
        <v>1047.06</v>
      </c>
      <c r="BJ6" s="22">
        <f t="shared" si="7"/>
        <v>1168.7</v>
      </c>
      <c r="BK6" s="22">
        <f t="shared" si="7"/>
        <v>1245.46</v>
      </c>
      <c r="BL6" s="22">
        <f t="shared" si="7"/>
        <v>834.1</v>
      </c>
      <c r="BM6" s="22">
        <f t="shared" si="7"/>
        <v>853.42</v>
      </c>
      <c r="BN6" s="22">
        <f t="shared" si="7"/>
        <v>906.61</v>
      </c>
      <c r="BO6" s="21" t="str">
        <f>IF(BO7="","",IF(BO7="-","【-】","【"&amp;SUBSTITUTE(TEXT(BO7,"#,##0.00"),"-","△")&amp;"】"))</f>
        <v>【982.48】</v>
      </c>
      <c r="BP6" s="22">
        <f>IF(BP7="",NA(),BP7)</f>
        <v>38.86</v>
      </c>
      <c r="BQ6" s="22">
        <f t="shared" ref="BQ6:BY6" si="8">IF(BQ7="",NA(),BQ7)</f>
        <v>37.520000000000003</v>
      </c>
      <c r="BR6" s="22">
        <f t="shared" si="8"/>
        <v>36.35</v>
      </c>
      <c r="BS6" s="22">
        <f t="shared" si="8"/>
        <v>41.42</v>
      </c>
      <c r="BT6" s="22">
        <f t="shared" si="8"/>
        <v>41.08</v>
      </c>
      <c r="BU6" s="22">
        <f t="shared" si="8"/>
        <v>53.59</v>
      </c>
      <c r="BV6" s="22">
        <f t="shared" si="8"/>
        <v>51.08</v>
      </c>
      <c r="BW6" s="22">
        <f t="shared" si="8"/>
        <v>64.44</v>
      </c>
      <c r="BX6" s="22">
        <f t="shared" si="8"/>
        <v>60.53</v>
      </c>
      <c r="BY6" s="22">
        <f t="shared" si="8"/>
        <v>56.38</v>
      </c>
      <c r="BZ6" s="21" t="str">
        <f>IF(BZ7="","",IF(BZ7="-","【-】","【"&amp;SUBSTITUTE(TEXT(BZ7,"#,##0.00"),"-","△")&amp;"】"))</f>
        <v>【50.61】</v>
      </c>
      <c r="CA6" s="22">
        <f>IF(CA7="",NA(),CA7)</f>
        <v>494.85</v>
      </c>
      <c r="CB6" s="22">
        <f t="shared" ref="CB6:CJ6" si="9">IF(CB7="",NA(),CB7)</f>
        <v>516.15</v>
      </c>
      <c r="CC6" s="22">
        <f t="shared" si="9"/>
        <v>479.2</v>
      </c>
      <c r="CD6" s="22">
        <f t="shared" si="9"/>
        <v>474.26</v>
      </c>
      <c r="CE6" s="22">
        <f t="shared" si="9"/>
        <v>446.98</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64.319999999999993</v>
      </c>
      <c r="CM6" s="22">
        <f t="shared" ref="CM6:CU6" si="10">IF(CM7="",NA(),CM7)</f>
        <v>63.35</v>
      </c>
      <c r="CN6" s="22">
        <f t="shared" si="10"/>
        <v>64.83</v>
      </c>
      <c r="CO6" s="22">
        <f t="shared" si="10"/>
        <v>63.36</v>
      </c>
      <c r="CP6" s="22">
        <f t="shared" si="10"/>
        <v>61.94</v>
      </c>
      <c r="CQ6" s="22">
        <f t="shared" si="10"/>
        <v>56.41</v>
      </c>
      <c r="CR6" s="22">
        <f t="shared" si="10"/>
        <v>54.9</v>
      </c>
      <c r="CS6" s="22">
        <f t="shared" si="10"/>
        <v>55.7</v>
      </c>
      <c r="CT6" s="22">
        <f t="shared" si="10"/>
        <v>54.87</v>
      </c>
      <c r="CU6" s="22">
        <f t="shared" si="10"/>
        <v>54.82</v>
      </c>
      <c r="CV6" s="21" t="str">
        <f>IF(CV7="","",IF(CV7="-","【-】","【"&amp;SUBSTITUTE(TEXT(CV7,"#,##0.00"),"-","△")&amp;"】"))</f>
        <v>【56.15】</v>
      </c>
      <c r="CW6" s="22">
        <f>IF(CW7="",NA(),CW7)</f>
        <v>81.17</v>
      </c>
      <c r="CX6" s="22">
        <f t="shared" ref="CX6:DF6" si="11">IF(CX7="",NA(),CX7)</f>
        <v>80.849999999999994</v>
      </c>
      <c r="CY6" s="22">
        <f t="shared" si="11"/>
        <v>80.8</v>
      </c>
      <c r="CZ6" s="22">
        <f t="shared" si="11"/>
        <v>81.72</v>
      </c>
      <c r="DA6" s="22">
        <f t="shared" si="11"/>
        <v>81.760000000000005</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0.62</v>
      </c>
      <c r="EE6" s="21">
        <f t="shared" ref="EE6:EM6" si="14">IF(EE7="",NA(),EE7)</f>
        <v>0</v>
      </c>
      <c r="EF6" s="22">
        <f t="shared" si="14"/>
        <v>0.46</v>
      </c>
      <c r="EG6" s="22">
        <f t="shared" si="14"/>
        <v>0.13</v>
      </c>
      <c r="EH6" s="22">
        <f t="shared" si="14"/>
        <v>1.46</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303666</v>
      </c>
      <c r="D7" s="24">
        <v>47</v>
      </c>
      <c r="E7" s="24">
        <v>1</v>
      </c>
      <c r="F7" s="24">
        <v>0</v>
      </c>
      <c r="G7" s="24">
        <v>0</v>
      </c>
      <c r="H7" s="24" t="s">
        <v>97</v>
      </c>
      <c r="I7" s="24" t="s">
        <v>98</v>
      </c>
      <c r="J7" s="24" t="s">
        <v>99</v>
      </c>
      <c r="K7" s="24" t="s">
        <v>100</v>
      </c>
      <c r="L7" s="24" t="s">
        <v>101</v>
      </c>
      <c r="M7" s="24" t="s">
        <v>102</v>
      </c>
      <c r="N7" s="25" t="s">
        <v>103</v>
      </c>
      <c r="O7" s="25" t="s">
        <v>104</v>
      </c>
      <c r="P7" s="25">
        <v>32.200000000000003</v>
      </c>
      <c r="Q7" s="25">
        <v>3190</v>
      </c>
      <c r="R7" s="25">
        <v>25641</v>
      </c>
      <c r="S7" s="25">
        <v>351.84</v>
      </c>
      <c r="T7" s="25">
        <v>72.88</v>
      </c>
      <c r="U7" s="25">
        <v>8216</v>
      </c>
      <c r="V7" s="25">
        <v>143.15</v>
      </c>
      <c r="W7" s="25">
        <v>57.39</v>
      </c>
      <c r="X7" s="25">
        <v>68.28</v>
      </c>
      <c r="Y7" s="25">
        <v>68.930000000000007</v>
      </c>
      <c r="Z7" s="25">
        <v>75.52</v>
      </c>
      <c r="AA7" s="25">
        <v>72.41</v>
      </c>
      <c r="AB7" s="25">
        <v>52.73</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1411.5</v>
      </c>
      <c r="BF7" s="25">
        <v>1343.33</v>
      </c>
      <c r="BG7" s="25">
        <v>1346.28</v>
      </c>
      <c r="BH7" s="25">
        <v>1080.48</v>
      </c>
      <c r="BI7" s="25">
        <v>1047.06</v>
      </c>
      <c r="BJ7" s="25">
        <v>1168.7</v>
      </c>
      <c r="BK7" s="25">
        <v>1245.46</v>
      </c>
      <c r="BL7" s="25">
        <v>834.1</v>
      </c>
      <c r="BM7" s="25">
        <v>853.42</v>
      </c>
      <c r="BN7" s="25">
        <v>906.61</v>
      </c>
      <c r="BO7" s="25">
        <v>982.48</v>
      </c>
      <c r="BP7" s="25">
        <v>38.86</v>
      </c>
      <c r="BQ7" s="25">
        <v>37.520000000000003</v>
      </c>
      <c r="BR7" s="25">
        <v>36.35</v>
      </c>
      <c r="BS7" s="25">
        <v>41.42</v>
      </c>
      <c r="BT7" s="25">
        <v>41.08</v>
      </c>
      <c r="BU7" s="25">
        <v>53.59</v>
      </c>
      <c r="BV7" s="25">
        <v>51.08</v>
      </c>
      <c r="BW7" s="25">
        <v>64.44</v>
      </c>
      <c r="BX7" s="25">
        <v>60.53</v>
      </c>
      <c r="BY7" s="25">
        <v>56.38</v>
      </c>
      <c r="BZ7" s="25">
        <v>50.61</v>
      </c>
      <c r="CA7" s="25">
        <v>494.85</v>
      </c>
      <c r="CB7" s="25">
        <v>516.15</v>
      </c>
      <c r="CC7" s="25">
        <v>479.2</v>
      </c>
      <c r="CD7" s="25">
        <v>474.26</v>
      </c>
      <c r="CE7" s="25">
        <v>446.98</v>
      </c>
      <c r="CF7" s="25">
        <v>259.79000000000002</v>
      </c>
      <c r="CG7" s="25">
        <v>262.13</v>
      </c>
      <c r="CH7" s="25">
        <v>197.14</v>
      </c>
      <c r="CI7" s="25">
        <v>210.72</v>
      </c>
      <c r="CJ7" s="25">
        <v>227.71</v>
      </c>
      <c r="CK7" s="25">
        <v>320.83</v>
      </c>
      <c r="CL7" s="25">
        <v>64.319999999999993</v>
      </c>
      <c r="CM7" s="25">
        <v>63.35</v>
      </c>
      <c r="CN7" s="25">
        <v>64.83</v>
      </c>
      <c r="CO7" s="25">
        <v>63.36</v>
      </c>
      <c r="CP7" s="25">
        <v>61.94</v>
      </c>
      <c r="CQ7" s="25">
        <v>56.41</v>
      </c>
      <c r="CR7" s="25">
        <v>54.9</v>
      </c>
      <c r="CS7" s="25">
        <v>55.7</v>
      </c>
      <c r="CT7" s="25">
        <v>54.87</v>
      </c>
      <c r="CU7" s="25">
        <v>54.82</v>
      </c>
      <c r="CV7" s="25">
        <v>56.15</v>
      </c>
      <c r="CW7" s="25">
        <v>81.17</v>
      </c>
      <c r="CX7" s="25">
        <v>80.849999999999994</v>
      </c>
      <c r="CY7" s="25">
        <v>80.8</v>
      </c>
      <c r="CZ7" s="25">
        <v>81.72</v>
      </c>
      <c r="DA7" s="25">
        <v>81.760000000000005</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0.62</v>
      </c>
      <c r="EE7" s="25">
        <v>0</v>
      </c>
      <c r="EF7" s="25">
        <v>0.46</v>
      </c>
      <c r="EG7" s="25">
        <v>0.13</v>
      </c>
      <c r="EH7" s="25">
        <v>1.46</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2024-01-19T01:05:14Z</cp:lastPrinted>
  <dcterms:created xsi:type="dcterms:W3CDTF">2023-12-05T01:06:42Z</dcterms:created>
  <dcterms:modified xsi:type="dcterms:W3CDTF">2024-03-12T04:37:39Z</dcterms:modified>
  <cp:category/>
</cp:coreProperties>
</file>