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70\Desktop\16_有田川町\"/>
    </mc:Choice>
  </mc:AlternateContent>
  <workbookProtection workbookAlgorithmName="SHA-512" workbookHashValue="VYxkP3m5STJqNkX/2MIH0ABffZLBX7QOqdfy0lKlP0OIWkOiQRNzjqEVT75Tipuj4apniGPkEcFWphuTYf0uiQ==" workbookSaltValue="YKT0OxDmdHyj7J6+B00wug=="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<sst xmlns="http://schemas.openxmlformats.org/spreadsheetml/2006/main" count="233" uniqueCount="118">
  <si>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</si>
  <si>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</si>
  <si>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</si>
  <si>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</si>
  <si>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</si>
  <si>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</si>
  <si>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</si>
  <si>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</si>
  <si>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</si>
  <si>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</si>
  <si>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</si>
  <si>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</si>
  <si>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</si>
  <si>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</si>
  <si>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</si>
  <si>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</si>
  <si>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</si>
  <si>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</si>
  <si>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</si>
  <si>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</si>
  <si>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</si>
  <si>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</si>
  <si>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</si>
  <si>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</si>
  <si>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</si>
  <si>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</si>
  <si>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</si>
  <si>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</si>
  <si>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</si>
  <si>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</si>
  <si>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</si>
  <si>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</si>
  <si>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</si>
  <si>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</si>
  <si>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</si>
  <si>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</si>
  <si>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</si>
  <si>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</si>
  <si>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</si>
  <si>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</si>
  <si>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</si>
  <si>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</si>
  <si>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</si>
  <si>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</si>
  <si>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</si>
  <si>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</si>
  <si>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</si>
  <si>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</si>
  <si>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</si>
  <si>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</si>
  <si>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</si>
  <si>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</si>
  <si>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</si>
  <si>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</si>
  <si>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</si>
  <si>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</si>
  <si>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</si>
  <si>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</si>
  <si>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</si>
  <si>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</si>
  <si>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</si>
  <si>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</si>
  <si>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</si>
  <si>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</si>
  <si>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</si>
  <si>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</si>
  <si>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</si>
  <si>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</si>
  <si>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</si>
  <si>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</si>
  <si>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</si>
  <si>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</si>
  <si>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</si>
  <si>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</si>
  <si>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</si>
  <si>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</si>
  <si>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</si>
  <si>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</si>
  <si>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</si>
  <si>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</si>
  <si>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</si>
  <si>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</si>
  <si>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</si>
  <si>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</si>
  <si>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</si>
  <si>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</si>
  <si>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</si>
  <si>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</si>
  <si>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</si>
  <si>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</si>
  <si>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</si>
  <si>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</si>
  <si>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</si>
  <si>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</si>
  <si>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</si>
  <si>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</si>
  <si>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</si>
  <si>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有田川町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</si>
  <si>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</si>
  <si>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</si>
  <si>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</si>
  <si>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</si>
  <si>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</si>
  <si>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</si>
  <si>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</si>
  <si>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</si>
  <si>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</si>
  <si>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</si>
  <si>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</si>
  <si>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</si>
  <si>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</si>
  <si>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</si>
  <si>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</si>
  <si>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</si>
  <si>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</si>
  <si>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管路更新率は、当該年度に更新した管路延長の割合を表しているが、令和４年度は過去に施工した管を更新した。
　今後も老朽管が増加していくことから、定期的に更新していかなければならない。</t>
    <phoneticPr fontId="4"/>
  </si>
  <si>
    <t>　収益的収支比率は、令和４年度において令和３年度と比較し、低くなっている。ここ２年は、年々低くなっている。また、類似団体平均値より下回っている。
　企業債残高対給水収益比率は、令和３年度より若干下がっている。近年ほぼ横ばいで推移していたが、令和３・４年度は、下がった。今後も新規事業による起債発行が予定されている為、以前と同じくらいであると想定される。また、類似団体平均値と比較すると地方債が給水収益に占める割合が大きいことから、今後この比率について注視していく必要がある。
　料金回収率は100％を下回っており、ここ数年横ばいとなっている。不足分は一般会計からの繰入金によって補てんしている。
　給水原価は、有収水量１㎥あたりに係る費用を示すものであるが、昨年より少し改善された。しかしながら、類似団体平均値と比較してもかなり高い水準で推移している。よって、今後は投資の効率化等の経営改善の検討が必要である。
　施設利用率は、比率が高ければ効率的に運営されているとされるが、昨年より少し下がった。しかしながら、類似団体平均値よりも高い水準となっている。
　有収率は、前年よりも若干高くなった。また、類似団体平均値を上回っている。今後も漏水調査等により原因を追究、修繕工事を実施し、より一層の向上に努めていく。　</t>
    <rPh sb="40" eb="41">
      <t>ネン</t>
    </rPh>
    <rPh sb="43" eb="45">
      <t>ネンネン</t>
    </rPh>
    <rPh sb="45" eb="46">
      <t>ヒク</t>
    </rPh>
    <rPh sb="95" eb="97">
      <t>ジャッカン</t>
    </rPh>
    <rPh sb="335" eb="337">
      <t>カイゼン</t>
    </rPh>
    <rPh sb="438" eb="440">
      <t>サクネン</t>
    </rPh>
    <rPh sb="442" eb="443">
      <t>スコ</t>
    </rPh>
    <rPh sb="444" eb="445">
      <t>サ</t>
    </rPh>
    <rPh sb="489" eb="491">
      <t>ジャッカン</t>
    </rPh>
    <phoneticPr fontId="4"/>
  </si>
  <si>
    <t>　本町の簡易水道事業は年々、給水人口が減っていくことが予想され、経営していく上で非常に厳しい状況が予想されます。
　また、今後は、老朽化した基幹施設や管路の更新等の収益に結びつかない投資が増加することから、これらの事業が経営を圧迫することが考えられる。また、給水原価や、企業債残高対給水収益比率が高止まりしていることから、将来の事業継続性の観点に鑑みると、起債新規発行も今後抑制していかないといけない。　
　このようなことから、コストの削減は当然とし、管路や施設更新の前には余剰投資にならないよう綿密に検討し、ランニングコスト等も把握した上での更新を行い、健全経営に努めていくことが重要となる。</t>
    <rPh sb="11" eb="13">
      <t>ネンネン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</si>
</sst>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quot;-&quot;">
                  <c:v>0.62</c:v>
                </c:pt>
                <c:pt idx="1">
                  <c:v>0</c:v>
                </c:pt>
                <c:pt idx="2" formatCode="#,##0.00;&quot;△&quot;#,##0.00;&quot;-&quot;">
                  <c:v>0.46</c:v>
                </c:pt>
                <c:pt idx="3" formatCode="#,##0.00;&quot;△&quot;#,##0.00;&quot;-&quot;">
                  <c:v>0.13</c:v>
                </c:pt>
                <c:pt idx="4" formatCode="#,##0.00;&quot;△&quot;#,##0.00;&quot;-&quot;">
                  <c:v>1.46</c:v>
                </c:pt>
              </c:numCache>
            </c:numRef>
          </c:val>
          <c:extLst>
            <c:ext xmlns:c16="http://schemas.microsoft.com/office/drawing/2014/chart" uri="{C3380CC4-5D6E-409C-BE32-E72D297353CC}">
              <c16:uniqueId val="{00000000-39AE-4072-8494-8B5C7EDAFF77}"/>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0.52</c:v>
                </c:pt>
                <c:pt idx="2">
                  <c:v>1.48</c:v>
                </c:pt>
                <c:pt idx="3">
                  <c:v>0.45</c:v>
                </c:pt>
                <c:pt idx="4">
                  <c:v>0.35</c:v>
                </c:pt>
              </c:numCache>
            </c:numRef>
          </c:val>
          <c:smooth val="0"/>
          <c:extLst>
            <c:ext xmlns:c16="http://schemas.microsoft.com/office/drawing/2014/chart" uri="{C3380CC4-5D6E-409C-BE32-E72D297353CC}">
              <c16:uniqueId val="{00000001-39AE-4072-8494-8B5C7EDAFF77}"/>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68.28</c:v>
                </c:pt>
                <c:pt idx="1">
                  <c:v>68.930000000000007</c:v>
                </c:pt>
                <c:pt idx="2">
                  <c:v>75.52</c:v>
                </c:pt>
                <c:pt idx="3">
                  <c:v>72.41</c:v>
                </c:pt>
                <c:pt idx="4">
                  <c:v>52.73</c:v>
                </c:pt>
              </c:numCache>
            </c:numRef>
          </c:val>
          <c:extLst>
            <c:ext xmlns:c16="http://schemas.microsoft.com/office/drawing/2014/chart" uri="{C3380CC4-5D6E-409C-BE32-E72D297353CC}">
              <c16:uniqueId val="{00000000-7685-4639-B573-5B8EE4FD4973}"/>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75.010000000000005</c:v>
                </c:pt>
                <c:pt idx="1">
                  <c:v>72.760000000000005</c:v>
                </c:pt>
                <c:pt idx="2">
                  <c:v>82.57</c:v>
                </c:pt>
                <c:pt idx="3">
                  <c:v>81.17</c:v>
                </c:pt>
                <c:pt idx="4">
                  <c:v>76.28</c:v>
                </c:pt>
              </c:numCache>
            </c:numRef>
          </c:val>
          <c:smooth val="0"/>
          <c:extLst>
            <c:ext xmlns:c16="http://schemas.microsoft.com/office/drawing/2014/chart" uri="{C3380CC4-5D6E-409C-BE32-E72D297353CC}">
              <c16:uniqueId val="{00000001-7685-4639-B573-5B8EE4FD4973}"/>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99-439B-8F85-54B93E7CB7B2}"/>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99-439B-8F85-54B93E7CB7B2}"/>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F4-41AC-B870-EBBBD10CA730}"/>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F4-41AC-B870-EBBBD10CA730}"/>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F8-447E-BED6-8CFAA7C660F7}"/>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F8-447E-BED6-8CFAA7C660F7}"/>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EF-40CF-B659-3415C37ECF45}"/>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EF-40CF-B659-3415C37ECF45}"/>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1411.5</c:v>
                </c:pt>
                <c:pt idx="1">
                  <c:v>1343.33</c:v>
                </c:pt>
                <c:pt idx="2">
                  <c:v>1346.28</c:v>
                </c:pt>
                <c:pt idx="3">
                  <c:v>1080.48</c:v>
                </c:pt>
                <c:pt idx="4">
                  <c:v>1047.06</c:v>
                </c:pt>
              </c:numCache>
            </c:numRef>
          </c:val>
          <c:extLst>
            <c:ext xmlns:c16="http://schemas.microsoft.com/office/drawing/2014/chart" uri="{C3380CC4-5D6E-409C-BE32-E72D297353CC}">
              <c16:uniqueId val="{00000000-8FC3-41AE-9B74-F0082E760643}"/>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1168.7</c:v>
                </c:pt>
                <c:pt idx="1">
                  <c:v>1245.46</c:v>
                </c:pt>
                <c:pt idx="2">
                  <c:v>834.1</c:v>
                </c:pt>
                <c:pt idx="3">
                  <c:v>853.42</c:v>
                </c:pt>
                <c:pt idx="4">
                  <c:v>906.61</c:v>
                </c:pt>
              </c:numCache>
            </c:numRef>
          </c:val>
          <c:smooth val="0"/>
          <c:extLst>
            <c:ext xmlns:c16="http://schemas.microsoft.com/office/drawing/2014/chart" uri="{C3380CC4-5D6E-409C-BE32-E72D297353CC}">
              <c16:uniqueId val="{00000001-8FC3-41AE-9B74-F0082E760643}"/>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38.86</c:v>
                </c:pt>
                <c:pt idx="1">
                  <c:v>37.520000000000003</c:v>
                </c:pt>
                <c:pt idx="2">
                  <c:v>36.35</c:v>
                </c:pt>
                <c:pt idx="3">
                  <c:v>41.42</c:v>
                </c:pt>
                <c:pt idx="4">
                  <c:v>41.08</c:v>
                </c:pt>
              </c:numCache>
            </c:numRef>
          </c:val>
          <c:extLst>
            <c:ext xmlns:c16="http://schemas.microsoft.com/office/drawing/2014/chart" uri="{C3380CC4-5D6E-409C-BE32-E72D297353CC}">
              <c16:uniqueId val="{00000000-2563-47AA-BAA1-86F4C7382A20}"/>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53.59</c:v>
                </c:pt>
                <c:pt idx="1">
                  <c:v>51.08</c:v>
                </c:pt>
                <c:pt idx="2">
                  <c:v>64.44</c:v>
                </c:pt>
                <c:pt idx="3">
                  <c:v>60.53</c:v>
                </c:pt>
                <c:pt idx="4">
                  <c:v>56.38</c:v>
                </c:pt>
              </c:numCache>
            </c:numRef>
          </c:val>
          <c:smooth val="0"/>
          <c:extLst>
            <c:ext xmlns:c16="http://schemas.microsoft.com/office/drawing/2014/chart" uri="{C3380CC4-5D6E-409C-BE32-E72D297353CC}">
              <c16:uniqueId val="{00000001-2563-47AA-BAA1-86F4C7382A20}"/>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494.85</c:v>
                </c:pt>
                <c:pt idx="1">
                  <c:v>516.15</c:v>
                </c:pt>
                <c:pt idx="2">
                  <c:v>479.2</c:v>
                </c:pt>
                <c:pt idx="3">
                  <c:v>474.26</c:v>
                </c:pt>
                <c:pt idx="4">
                  <c:v>446.98</c:v>
                </c:pt>
              </c:numCache>
            </c:numRef>
          </c:val>
          <c:extLst>
            <c:ext xmlns:c16="http://schemas.microsoft.com/office/drawing/2014/chart" uri="{C3380CC4-5D6E-409C-BE32-E72D297353CC}">
              <c16:uniqueId val="{00000000-9727-4BDE-B660-F892BA8D3948}"/>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259.79000000000002</c:v>
                </c:pt>
                <c:pt idx="1">
                  <c:v>262.13</c:v>
                </c:pt>
                <c:pt idx="2">
                  <c:v>197.14</c:v>
                </c:pt>
                <c:pt idx="3">
                  <c:v>210.72</c:v>
                </c:pt>
                <c:pt idx="4">
                  <c:v>227.71</c:v>
                </c:pt>
              </c:numCache>
            </c:numRef>
          </c:val>
          <c:smooth val="0"/>
          <c:extLst>
            <c:ext xmlns:c16="http://schemas.microsoft.com/office/drawing/2014/chart" uri="{C3380CC4-5D6E-409C-BE32-E72D297353CC}">
              <c16:uniqueId val="{00000001-9727-4BDE-B660-F892BA8D3948}"/>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64.319999999999993</c:v>
                </c:pt>
                <c:pt idx="1">
                  <c:v>63.35</c:v>
                </c:pt>
                <c:pt idx="2">
                  <c:v>64.83</c:v>
                </c:pt>
                <c:pt idx="3">
                  <c:v>63.36</c:v>
                </c:pt>
                <c:pt idx="4">
                  <c:v>61.94</c:v>
                </c:pt>
              </c:numCache>
            </c:numRef>
          </c:val>
          <c:extLst>
            <c:ext xmlns:c16="http://schemas.microsoft.com/office/drawing/2014/chart" uri="{C3380CC4-5D6E-409C-BE32-E72D297353CC}">
              <c16:uniqueId val="{00000000-B512-477B-96C7-B55F1FD136B7}"/>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56.41</c:v>
                </c:pt>
                <c:pt idx="1">
                  <c:v>54.9</c:v>
                </c:pt>
                <c:pt idx="2">
                  <c:v>55.7</c:v>
                </c:pt>
                <c:pt idx="3">
                  <c:v>54.87</c:v>
                </c:pt>
                <c:pt idx="4">
                  <c:v>54.82</c:v>
                </c:pt>
              </c:numCache>
            </c:numRef>
          </c:val>
          <c:smooth val="0"/>
          <c:extLst>
            <c:ext xmlns:c16="http://schemas.microsoft.com/office/drawing/2014/chart" uri="{C3380CC4-5D6E-409C-BE32-E72D297353CC}">
              <c16:uniqueId val="{00000001-B512-477B-96C7-B55F1FD136B7}"/>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81.17</c:v>
                </c:pt>
                <c:pt idx="1">
                  <c:v>80.849999999999994</c:v>
                </c:pt>
                <c:pt idx="2">
                  <c:v>80.8</c:v>
                </c:pt>
                <c:pt idx="3">
                  <c:v>81.72</c:v>
                </c:pt>
                <c:pt idx="4">
                  <c:v>81.760000000000005</c:v>
                </c:pt>
              </c:numCache>
            </c:numRef>
          </c:val>
          <c:extLst>
            <c:ext xmlns:c16="http://schemas.microsoft.com/office/drawing/2014/chart" uri="{C3380CC4-5D6E-409C-BE32-E72D297353CC}">
              <c16:uniqueId val="{00000000-443B-4B50-8937-6EE3067D5B06}"/>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75.12</c:v>
                </c:pt>
                <c:pt idx="1">
                  <c:v>74.27</c:v>
                </c:pt>
                <c:pt idx="2">
                  <c:v>71.81</c:v>
                </c:pt>
                <c:pt idx="3">
                  <c:v>71.819999999999993</c:v>
                </c:pt>
                <c:pt idx="4">
                  <c:v>71.010000000000005</c:v>
                </c:pt>
              </c:numCache>
            </c:numRef>
          </c:val>
          <c:smooth val="0"/>
          <c:extLst>
            <c:ext xmlns:c16="http://schemas.microsoft.com/office/drawing/2014/chart" uri="{C3380CC4-5D6E-409C-BE32-E72D297353CC}">
              <c16:uniqueId val="{00000001-443B-4B50-8937-6EE3067D5B06}"/>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和歌山県　有田川町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D2</v>
      </c>
      <c r="X8" s="65"/>
      <c r="Y8" s="65"/>
      <c r="Z8" s="65"/>
      <c r="AA8" s="65"/>
      <c r="AB8" s="65"/>
      <c r="AC8" s="65"/>
      <c r="AD8" s="65" t="str">
        <f>データ!$M$6</f>
        <v>非設置</v>
      </c>
      <c r="AE8" s="65"/>
      <c r="AF8" s="65"/>
      <c r="AG8" s="65"/>
      <c r="AH8" s="65"/>
      <c r="AI8" s="65"/>
      <c r="AJ8" s="65"/>
      <c r="AK8" s="2"/>
      <c r="AL8" s="60">
        <f>データ!$R$6</f>
        <v>25641</v>
      </c>
      <c r="AM8" s="60"/>
      <c r="AN8" s="60"/>
      <c r="AO8" s="60"/>
      <c r="AP8" s="60"/>
      <c r="AQ8" s="60"/>
      <c r="AR8" s="60"/>
      <c r="AS8" s="60"/>
      <c r="AT8" s="36">
        <f>データ!$S$6</f>
        <v>351.84</v>
      </c>
      <c r="AU8" s="36"/>
      <c r="AV8" s="36"/>
      <c r="AW8" s="36"/>
      <c r="AX8" s="36"/>
      <c r="AY8" s="36"/>
      <c r="AZ8" s="36"/>
      <c r="BA8" s="36"/>
      <c r="BB8" s="36">
        <f>データ!$T$6</f>
        <v>72.88</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32.200000000000003</v>
      </c>
      <c r="Q10" s="36"/>
      <c r="R10" s="36"/>
      <c r="S10" s="36"/>
      <c r="T10" s="36"/>
      <c r="U10" s="36"/>
      <c r="V10" s="36"/>
      <c r="W10" s="60">
        <f>データ!$Q$6</f>
        <v>3190</v>
      </c>
      <c r="X10" s="60"/>
      <c r="Y10" s="60"/>
      <c r="Z10" s="60"/>
      <c r="AA10" s="60"/>
      <c r="AB10" s="60"/>
      <c r="AC10" s="60"/>
      <c r="AD10" s="2"/>
      <c r="AE10" s="2"/>
      <c r="AF10" s="2"/>
      <c r="AG10" s="2"/>
      <c r="AH10" s="2"/>
      <c r="AI10" s="2"/>
      <c r="AJ10" s="2"/>
      <c r="AK10" s="2"/>
      <c r="AL10" s="60">
        <f>データ!$U$6</f>
        <v>8216</v>
      </c>
      <c r="AM10" s="60"/>
      <c r="AN10" s="60"/>
      <c r="AO10" s="60"/>
      <c r="AP10" s="60"/>
      <c r="AQ10" s="60"/>
      <c r="AR10" s="60"/>
      <c r="AS10" s="60"/>
      <c r="AT10" s="36">
        <f>データ!$V$6</f>
        <v>143.15</v>
      </c>
      <c r="AU10" s="36"/>
      <c r="AV10" s="36"/>
      <c r="AW10" s="36"/>
      <c r="AX10" s="36"/>
      <c r="AY10" s="36"/>
      <c r="AZ10" s="36"/>
      <c r="BA10" s="36"/>
      <c r="BB10" s="36">
        <f>データ!$W$6</f>
        <v>57.39</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116</v>
      </c>
      <c r="BM16" s="38"/>
      <c r="BN16" s="38"/>
      <c r="BO16" s="38"/>
      <c r="BP16" s="38"/>
      <c r="BQ16" s="38"/>
      <c r="BR16" s="38"/>
      <c r="BS16" s="38"/>
      <c r="BT16" s="38"/>
      <c r="BU16" s="38"/>
      <c r="BV16" s="38"/>
      <c r="BW16" s="38"/>
      <c r="BX16" s="38"/>
      <c r="BY16" s="38"/>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115</v>
      </c>
      <c r="BM47" s="38"/>
      <c r="BN47" s="38"/>
      <c r="BO47" s="38"/>
      <c r="BP47" s="38"/>
      <c r="BQ47" s="38"/>
      <c r="BR47" s="38"/>
      <c r="BS47" s="38"/>
      <c r="BT47" s="38"/>
      <c r="BU47" s="38"/>
      <c r="BV47" s="38"/>
      <c r="BW47" s="38"/>
      <c r="BX47" s="38"/>
      <c r="BY47" s="38"/>
      <c r="BZ47" s="3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117</v>
      </c>
      <c r="BM66" s="38"/>
      <c r="BN66" s="38"/>
      <c r="BO66" s="38"/>
      <c r="BP66" s="38"/>
      <c r="BQ66" s="38"/>
      <c r="BR66" s="38"/>
      <c r="BS66" s="38"/>
      <c r="BT66" s="38"/>
      <c r="BU66" s="38"/>
      <c r="BV66" s="38"/>
      <c r="BW66" s="38"/>
      <c r="BX66" s="38"/>
      <c r="BY66" s="38"/>
      <c r="BZ66" s="3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43</v>
      </c>
      <c r="O85" s="13" t="str">
        <f>データ!EN6</f>
        <v>【0.52】</v>
      </c>
    </row>
  </sheetData>
  <sheetProtection algorithmName="SHA-512" hashValue="CjNjf9krPosVIJMs3pctgwrQC9ZZBRZQoGGB5K3yeYdzT7RfI8J56vuN2oS7C1efgqGyHz2Gb4EEJe9spp00Yw==" saltValue="d+Yyv248wFGPGO5L3uotD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46</v>
      </c>
      <c r="B3" s="16" t="s">
        <v>47</v>
      </c>
      <c r="C3" s="16" t="s">
        <v>48</v>
      </c>
      <c r="D3" s="16" t="s">
        <v>49</v>
      </c>
      <c r="E3" s="16" t="s">
        <v>50</v>
      </c>
      <c r="F3" s="16" t="s">
        <v>51</v>
      </c>
      <c r="G3" s="16" t="s">
        <v>52</v>
      </c>
      <c r="H3" s="72" t="s">
        <v>53</v>
      </c>
      <c r="I3" s="73"/>
      <c r="J3" s="73"/>
      <c r="K3" s="73"/>
      <c r="L3" s="73"/>
      <c r="M3" s="73"/>
      <c r="N3" s="73"/>
      <c r="O3" s="73"/>
      <c r="P3" s="73"/>
      <c r="Q3" s="73"/>
      <c r="R3" s="73"/>
      <c r="S3" s="73"/>
      <c r="T3" s="73"/>
      <c r="U3" s="73"/>
      <c r="V3" s="73"/>
      <c r="W3" s="74"/>
      <c r="X3" s="78" t="s">
        <v>54</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55</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56</v>
      </c>
      <c r="B4" s="17"/>
      <c r="C4" s="17"/>
      <c r="D4" s="17"/>
      <c r="E4" s="17"/>
      <c r="F4" s="17"/>
      <c r="G4" s="17"/>
      <c r="H4" s="75"/>
      <c r="I4" s="76"/>
      <c r="J4" s="76"/>
      <c r="K4" s="76"/>
      <c r="L4" s="76"/>
      <c r="M4" s="76"/>
      <c r="N4" s="76"/>
      <c r="O4" s="76"/>
      <c r="P4" s="76"/>
      <c r="Q4" s="76"/>
      <c r="R4" s="76"/>
      <c r="S4" s="76"/>
      <c r="T4" s="76"/>
      <c r="U4" s="76"/>
      <c r="V4" s="76"/>
      <c r="W4" s="77"/>
      <c r="X4" s="71" t="s">
        <v>57</v>
      </c>
      <c r="Y4" s="71"/>
      <c r="Z4" s="71"/>
      <c r="AA4" s="71"/>
      <c r="AB4" s="71"/>
      <c r="AC4" s="71"/>
      <c r="AD4" s="71"/>
      <c r="AE4" s="71"/>
      <c r="AF4" s="71"/>
      <c r="AG4" s="71"/>
      <c r="AH4" s="71"/>
      <c r="AI4" s="71" t="s">
        <v>58</v>
      </c>
      <c r="AJ4" s="71"/>
      <c r="AK4" s="71"/>
      <c r="AL4" s="71"/>
      <c r="AM4" s="71"/>
      <c r="AN4" s="71"/>
      <c r="AO4" s="71"/>
      <c r="AP4" s="71"/>
      <c r="AQ4" s="71"/>
      <c r="AR4" s="71"/>
      <c r="AS4" s="71"/>
      <c r="AT4" s="71" t="s">
        <v>59</v>
      </c>
      <c r="AU4" s="71"/>
      <c r="AV4" s="71"/>
      <c r="AW4" s="71"/>
      <c r="AX4" s="71"/>
      <c r="AY4" s="71"/>
      <c r="AZ4" s="71"/>
      <c r="BA4" s="71"/>
      <c r="BB4" s="71"/>
      <c r="BC4" s="71"/>
      <c r="BD4" s="71"/>
      <c r="BE4" s="71" t="s">
        <v>60</v>
      </c>
      <c r="BF4" s="71"/>
      <c r="BG4" s="71"/>
      <c r="BH4" s="71"/>
      <c r="BI4" s="71"/>
      <c r="BJ4" s="71"/>
      <c r="BK4" s="71"/>
      <c r="BL4" s="71"/>
      <c r="BM4" s="71"/>
      <c r="BN4" s="71"/>
      <c r="BO4" s="71"/>
      <c r="BP4" s="71" t="s">
        <v>61</v>
      </c>
      <c r="BQ4" s="71"/>
      <c r="BR4" s="71"/>
      <c r="BS4" s="71"/>
      <c r="BT4" s="71"/>
      <c r="BU4" s="71"/>
      <c r="BV4" s="71"/>
      <c r="BW4" s="71"/>
      <c r="BX4" s="71"/>
      <c r="BY4" s="71"/>
      <c r="BZ4" s="71"/>
      <c r="CA4" s="71" t="s">
        <v>62</v>
      </c>
      <c r="CB4" s="71"/>
      <c r="CC4" s="71"/>
      <c r="CD4" s="71"/>
      <c r="CE4" s="71"/>
      <c r="CF4" s="71"/>
      <c r="CG4" s="71"/>
      <c r="CH4" s="71"/>
      <c r="CI4" s="71"/>
      <c r="CJ4" s="71"/>
      <c r="CK4" s="71"/>
      <c r="CL4" s="71" t="s">
        <v>63</v>
      </c>
      <c r="CM4" s="71"/>
      <c r="CN4" s="71"/>
      <c r="CO4" s="71"/>
      <c r="CP4" s="71"/>
      <c r="CQ4" s="71"/>
      <c r="CR4" s="71"/>
      <c r="CS4" s="71"/>
      <c r="CT4" s="71"/>
      <c r="CU4" s="71"/>
      <c r="CV4" s="71"/>
      <c r="CW4" s="71" t="s">
        <v>64</v>
      </c>
      <c r="CX4" s="71"/>
      <c r="CY4" s="71"/>
      <c r="CZ4" s="71"/>
      <c r="DA4" s="71"/>
      <c r="DB4" s="71"/>
      <c r="DC4" s="71"/>
      <c r="DD4" s="71"/>
      <c r="DE4" s="71"/>
      <c r="DF4" s="71"/>
      <c r="DG4" s="71"/>
      <c r="DH4" s="71" t="s">
        <v>65</v>
      </c>
      <c r="DI4" s="71"/>
      <c r="DJ4" s="71"/>
      <c r="DK4" s="71"/>
      <c r="DL4" s="71"/>
      <c r="DM4" s="71"/>
      <c r="DN4" s="71"/>
      <c r="DO4" s="71"/>
      <c r="DP4" s="71"/>
      <c r="DQ4" s="71"/>
      <c r="DR4" s="71"/>
      <c r="DS4" s="71" t="s">
        <v>66</v>
      </c>
      <c r="DT4" s="71"/>
      <c r="DU4" s="71"/>
      <c r="DV4" s="71"/>
      <c r="DW4" s="71"/>
      <c r="DX4" s="71"/>
      <c r="DY4" s="71"/>
      <c r="DZ4" s="71"/>
      <c r="EA4" s="71"/>
      <c r="EB4" s="71"/>
      <c r="EC4" s="71"/>
      <c r="ED4" s="71" t="s">
        <v>67</v>
      </c>
      <c r="EE4" s="71"/>
      <c r="EF4" s="71"/>
      <c r="EG4" s="71"/>
      <c r="EH4" s="71"/>
      <c r="EI4" s="71"/>
      <c r="EJ4" s="71"/>
      <c r="EK4" s="71"/>
      <c r="EL4" s="71"/>
      <c r="EM4" s="71"/>
      <c r="EN4" s="71"/>
    </row>
    <row r="5" spans="1:144" x14ac:dyDescent="0.15">
      <c r="A5" s="15" t="s">
        <v>68</v>
      </c>
      <c r="B5" s="18"/>
      <c r="C5" s="18"/>
      <c r="D5" s="18"/>
      <c r="E5" s="18"/>
      <c r="F5" s="18"/>
      <c r="G5" s="18"/>
      <c r="H5" s="19" t="s">
        <v>69</v>
      </c>
      <c r="I5" s="19" t="s">
        <v>70</v>
      </c>
      <c r="J5" s="19" t="s">
        <v>71</v>
      </c>
      <c r="K5" s="19" t="s">
        <v>72</v>
      </c>
      <c r="L5" s="19" t="s">
        <v>73</v>
      </c>
      <c r="M5" s="19" t="s">
        <v>74</v>
      </c>
      <c r="N5" s="19" t="s">
        <v>75</v>
      </c>
      <c r="O5" s="19" t="s">
        <v>76</v>
      </c>
      <c r="P5" s="19" t="s">
        <v>77</v>
      </c>
      <c r="Q5" s="19" t="s">
        <v>78</v>
      </c>
      <c r="R5" s="19" t="s">
        <v>79</v>
      </c>
      <c r="S5" s="19" t="s">
        <v>80</v>
      </c>
      <c r="T5" s="19" t="s">
        <v>81</v>
      </c>
      <c r="U5" s="19" t="s">
        <v>82</v>
      </c>
      <c r="V5" s="19" t="s">
        <v>83</v>
      </c>
      <c r="W5" s="19" t="s">
        <v>84</v>
      </c>
      <c r="X5" s="19" t="s">
        <v>85</v>
      </c>
      <c r="Y5" s="19" t="s">
        <v>86</v>
      </c>
      <c r="Z5" s="19" t="s">
        <v>87</v>
      </c>
      <c r="AA5" s="19" t="s">
        <v>88</v>
      </c>
      <c r="AB5" s="19" t="s">
        <v>89</v>
      </c>
      <c r="AC5" s="19" t="s">
        <v>90</v>
      </c>
      <c r="AD5" s="19" t="s">
        <v>91</v>
      </c>
      <c r="AE5" s="19" t="s">
        <v>92</v>
      </c>
      <c r="AF5" s="19" t="s">
        <v>93</v>
      </c>
      <c r="AG5" s="19" t="s">
        <v>94</v>
      </c>
      <c r="AH5" s="19" t="s">
        <v>29</v>
      </c>
      <c r="AI5" s="19" t="s">
        <v>85</v>
      </c>
      <c r="AJ5" s="19" t="s">
        <v>86</v>
      </c>
      <c r="AK5" s="19" t="s">
        <v>87</v>
      </c>
      <c r="AL5" s="19" t="s">
        <v>88</v>
      </c>
      <c r="AM5" s="19" t="s">
        <v>89</v>
      </c>
      <c r="AN5" s="19" t="s">
        <v>90</v>
      </c>
      <c r="AO5" s="19" t="s">
        <v>91</v>
      </c>
      <c r="AP5" s="19" t="s">
        <v>92</v>
      </c>
      <c r="AQ5" s="19" t="s">
        <v>93</v>
      </c>
      <c r="AR5" s="19" t="s">
        <v>94</v>
      </c>
      <c r="AS5" s="19" t="s">
        <v>95</v>
      </c>
      <c r="AT5" s="19" t="s">
        <v>85</v>
      </c>
      <c r="AU5" s="19" t="s">
        <v>86</v>
      </c>
      <c r="AV5" s="19" t="s">
        <v>87</v>
      </c>
      <c r="AW5" s="19" t="s">
        <v>88</v>
      </c>
      <c r="AX5" s="19" t="s">
        <v>89</v>
      </c>
      <c r="AY5" s="19" t="s">
        <v>90</v>
      </c>
      <c r="AZ5" s="19" t="s">
        <v>91</v>
      </c>
      <c r="BA5" s="19" t="s">
        <v>92</v>
      </c>
      <c r="BB5" s="19" t="s">
        <v>93</v>
      </c>
      <c r="BC5" s="19" t="s">
        <v>94</v>
      </c>
      <c r="BD5" s="19" t="s">
        <v>95</v>
      </c>
      <c r="BE5" s="19" t="s">
        <v>85</v>
      </c>
      <c r="BF5" s="19" t="s">
        <v>86</v>
      </c>
      <c r="BG5" s="19" t="s">
        <v>87</v>
      </c>
      <c r="BH5" s="19" t="s">
        <v>88</v>
      </c>
      <c r="BI5" s="19" t="s">
        <v>89</v>
      </c>
      <c r="BJ5" s="19" t="s">
        <v>90</v>
      </c>
      <c r="BK5" s="19" t="s">
        <v>91</v>
      </c>
      <c r="BL5" s="19" t="s">
        <v>92</v>
      </c>
      <c r="BM5" s="19" t="s">
        <v>93</v>
      </c>
      <c r="BN5" s="19" t="s">
        <v>94</v>
      </c>
      <c r="BO5" s="19" t="s">
        <v>95</v>
      </c>
      <c r="BP5" s="19" t="s">
        <v>85</v>
      </c>
      <c r="BQ5" s="19" t="s">
        <v>86</v>
      </c>
      <c r="BR5" s="19" t="s">
        <v>87</v>
      </c>
      <c r="BS5" s="19" t="s">
        <v>88</v>
      </c>
      <c r="BT5" s="19" t="s">
        <v>89</v>
      </c>
      <c r="BU5" s="19" t="s">
        <v>90</v>
      </c>
      <c r="BV5" s="19" t="s">
        <v>91</v>
      </c>
      <c r="BW5" s="19" t="s">
        <v>92</v>
      </c>
      <c r="BX5" s="19" t="s">
        <v>93</v>
      </c>
      <c r="BY5" s="19" t="s">
        <v>94</v>
      </c>
      <c r="BZ5" s="19" t="s">
        <v>95</v>
      </c>
      <c r="CA5" s="19" t="s">
        <v>85</v>
      </c>
      <c r="CB5" s="19" t="s">
        <v>86</v>
      </c>
      <c r="CC5" s="19" t="s">
        <v>87</v>
      </c>
      <c r="CD5" s="19" t="s">
        <v>88</v>
      </c>
      <c r="CE5" s="19" t="s">
        <v>89</v>
      </c>
      <c r="CF5" s="19" t="s">
        <v>90</v>
      </c>
      <c r="CG5" s="19" t="s">
        <v>91</v>
      </c>
      <c r="CH5" s="19" t="s">
        <v>92</v>
      </c>
      <c r="CI5" s="19" t="s">
        <v>93</v>
      </c>
      <c r="CJ5" s="19" t="s">
        <v>94</v>
      </c>
      <c r="CK5" s="19" t="s">
        <v>95</v>
      </c>
      <c r="CL5" s="19" t="s">
        <v>85</v>
      </c>
      <c r="CM5" s="19" t="s">
        <v>86</v>
      </c>
      <c r="CN5" s="19" t="s">
        <v>87</v>
      </c>
      <c r="CO5" s="19" t="s">
        <v>88</v>
      </c>
      <c r="CP5" s="19" t="s">
        <v>89</v>
      </c>
      <c r="CQ5" s="19" t="s">
        <v>90</v>
      </c>
      <c r="CR5" s="19" t="s">
        <v>91</v>
      </c>
      <c r="CS5" s="19" t="s">
        <v>92</v>
      </c>
      <c r="CT5" s="19" t="s">
        <v>93</v>
      </c>
      <c r="CU5" s="19" t="s">
        <v>94</v>
      </c>
      <c r="CV5" s="19" t="s">
        <v>95</v>
      </c>
      <c r="CW5" s="19" t="s">
        <v>85</v>
      </c>
      <c r="CX5" s="19" t="s">
        <v>86</v>
      </c>
      <c r="CY5" s="19" t="s">
        <v>87</v>
      </c>
      <c r="CZ5" s="19" t="s">
        <v>88</v>
      </c>
      <c r="DA5" s="19" t="s">
        <v>89</v>
      </c>
      <c r="DB5" s="19" t="s">
        <v>90</v>
      </c>
      <c r="DC5" s="19" t="s">
        <v>91</v>
      </c>
      <c r="DD5" s="19" t="s">
        <v>92</v>
      </c>
      <c r="DE5" s="19" t="s">
        <v>93</v>
      </c>
      <c r="DF5" s="19" t="s">
        <v>94</v>
      </c>
      <c r="DG5" s="19" t="s">
        <v>95</v>
      </c>
      <c r="DH5" s="19" t="s">
        <v>85</v>
      </c>
      <c r="DI5" s="19" t="s">
        <v>86</v>
      </c>
      <c r="DJ5" s="19" t="s">
        <v>87</v>
      </c>
      <c r="DK5" s="19" t="s">
        <v>88</v>
      </c>
      <c r="DL5" s="19" t="s">
        <v>89</v>
      </c>
      <c r="DM5" s="19" t="s">
        <v>90</v>
      </c>
      <c r="DN5" s="19" t="s">
        <v>91</v>
      </c>
      <c r="DO5" s="19" t="s">
        <v>92</v>
      </c>
      <c r="DP5" s="19" t="s">
        <v>93</v>
      </c>
      <c r="DQ5" s="19" t="s">
        <v>94</v>
      </c>
      <c r="DR5" s="19" t="s">
        <v>95</v>
      </c>
      <c r="DS5" s="19" t="s">
        <v>85</v>
      </c>
      <c r="DT5" s="19" t="s">
        <v>86</v>
      </c>
      <c r="DU5" s="19" t="s">
        <v>87</v>
      </c>
      <c r="DV5" s="19" t="s">
        <v>88</v>
      </c>
      <c r="DW5" s="19" t="s">
        <v>89</v>
      </c>
      <c r="DX5" s="19" t="s">
        <v>90</v>
      </c>
      <c r="DY5" s="19" t="s">
        <v>91</v>
      </c>
      <c r="DZ5" s="19" t="s">
        <v>92</v>
      </c>
      <c r="EA5" s="19" t="s">
        <v>93</v>
      </c>
      <c r="EB5" s="19" t="s">
        <v>94</v>
      </c>
      <c r="EC5" s="19" t="s">
        <v>95</v>
      </c>
      <c r="ED5" s="19" t="s">
        <v>85</v>
      </c>
      <c r="EE5" s="19" t="s">
        <v>86</v>
      </c>
      <c r="EF5" s="19" t="s">
        <v>87</v>
      </c>
      <c r="EG5" s="19" t="s">
        <v>88</v>
      </c>
      <c r="EH5" s="19" t="s">
        <v>89</v>
      </c>
      <c r="EI5" s="19" t="s">
        <v>90</v>
      </c>
      <c r="EJ5" s="19" t="s">
        <v>91</v>
      </c>
      <c r="EK5" s="19" t="s">
        <v>92</v>
      </c>
      <c r="EL5" s="19" t="s">
        <v>93</v>
      </c>
      <c r="EM5" s="19" t="s">
        <v>94</v>
      </c>
      <c r="EN5" s="19" t="s">
        <v>95</v>
      </c>
    </row>
    <row r="6" spans="1:144" s="23" customFormat="1" x14ac:dyDescent="0.15">
      <c r="A6" s="15" t="s">
        <v>96</v>
      </c>
      <c r="B6" s="20">
        <f>B7</f>
        <v>2022</v>
      </c>
      <c r="C6" s="20">
        <f t="shared" ref="C6:W6" si="3">C7</f>
        <v>303666</v>
      </c>
      <c r="D6" s="20">
        <f t="shared" si="3"/>
        <v>47</v>
      </c>
      <c r="E6" s="20">
        <f t="shared" si="3"/>
        <v>1</v>
      </c>
      <c r="F6" s="20">
        <f t="shared" si="3"/>
        <v>0</v>
      </c>
      <c r="G6" s="20">
        <f t="shared" si="3"/>
        <v>0</v>
      </c>
      <c r="H6" s="20" t="str">
        <f t="shared" si="3"/>
        <v>和歌山県　有田川町</v>
      </c>
      <c r="I6" s="20" t="str">
        <f t="shared" si="3"/>
        <v>法非適用</v>
      </c>
      <c r="J6" s="20" t="str">
        <f t="shared" si="3"/>
        <v>水道事業</v>
      </c>
      <c r="K6" s="20" t="str">
        <f t="shared" si="3"/>
        <v>簡易水道事業</v>
      </c>
      <c r="L6" s="20" t="str">
        <f t="shared" si="3"/>
        <v>D2</v>
      </c>
      <c r="M6" s="20" t="str">
        <f t="shared" si="3"/>
        <v>非設置</v>
      </c>
      <c r="N6" s="21" t="str">
        <f t="shared" si="3"/>
        <v>-</v>
      </c>
      <c r="O6" s="21" t="str">
        <f t="shared" si="3"/>
        <v>該当数値なし</v>
      </c>
      <c r="P6" s="21">
        <f t="shared" si="3"/>
        <v>32.200000000000003</v>
      </c>
      <c r="Q6" s="21">
        <f t="shared" si="3"/>
        <v>3190</v>
      </c>
      <c r="R6" s="21">
        <f t="shared" si="3"/>
        <v>25641</v>
      </c>
      <c r="S6" s="21">
        <f t="shared" si="3"/>
        <v>351.84</v>
      </c>
      <c r="T6" s="21">
        <f t="shared" si="3"/>
        <v>72.88</v>
      </c>
      <c r="U6" s="21">
        <f t="shared" si="3"/>
        <v>8216</v>
      </c>
      <c r="V6" s="21">
        <f t="shared" si="3"/>
        <v>143.15</v>
      </c>
      <c r="W6" s="21">
        <f t="shared" si="3"/>
        <v>57.39</v>
      </c>
      <c r="X6" s="22">
        <f>IF(X7="",NA(),X7)</f>
        <v>68.28</v>
      </c>
      <c r="Y6" s="22">
        <f t="shared" ref="Y6:AG6" si="4">IF(Y7="",NA(),Y7)</f>
        <v>68.930000000000007</v>
      </c>
      <c r="Z6" s="22">
        <f t="shared" si="4"/>
        <v>75.52</v>
      </c>
      <c r="AA6" s="22">
        <f t="shared" si="4"/>
        <v>72.41</v>
      </c>
      <c r="AB6" s="22">
        <f t="shared" si="4"/>
        <v>52.73</v>
      </c>
      <c r="AC6" s="22">
        <f t="shared" si="4"/>
        <v>75.010000000000005</v>
      </c>
      <c r="AD6" s="22">
        <f t="shared" si="4"/>
        <v>72.760000000000005</v>
      </c>
      <c r="AE6" s="22">
        <f t="shared" si="4"/>
        <v>82.57</v>
      </c>
      <c r="AF6" s="22">
        <f t="shared" si="4"/>
        <v>81.17</v>
      </c>
      <c r="AG6" s="22">
        <f t="shared" si="4"/>
        <v>76.28</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1411.5</v>
      </c>
      <c r="BF6" s="22">
        <f t="shared" ref="BF6:BN6" si="7">IF(BF7="",NA(),BF7)</f>
        <v>1343.33</v>
      </c>
      <c r="BG6" s="22">
        <f t="shared" si="7"/>
        <v>1346.28</v>
      </c>
      <c r="BH6" s="22">
        <f t="shared" si="7"/>
        <v>1080.48</v>
      </c>
      <c r="BI6" s="22">
        <f t="shared" si="7"/>
        <v>1047.06</v>
      </c>
      <c r="BJ6" s="22">
        <f t="shared" si="7"/>
        <v>1168.7</v>
      </c>
      <c r="BK6" s="22">
        <f t="shared" si="7"/>
        <v>1245.46</v>
      </c>
      <c r="BL6" s="22">
        <f t="shared" si="7"/>
        <v>834.1</v>
      </c>
      <c r="BM6" s="22">
        <f t="shared" si="7"/>
        <v>853.42</v>
      </c>
      <c r="BN6" s="22">
        <f t="shared" si="7"/>
        <v>906.61</v>
      </c>
      <c r="BO6" s="21" t="str">
        <f>IF(BO7="","",IF(BO7="-","【-】","【"&amp;SUBSTITUTE(TEXT(BO7,"#,##0.00"),"-","△")&amp;"】"))</f>
        <v>【982.48】</v>
      </c>
      <c r="BP6" s="22">
        <f>IF(BP7="",NA(),BP7)</f>
        <v>38.86</v>
      </c>
      <c r="BQ6" s="22">
        <f t="shared" ref="BQ6:BY6" si="8">IF(BQ7="",NA(),BQ7)</f>
        <v>37.520000000000003</v>
      </c>
      <c r="BR6" s="22">
        <f t="shared" si="8"/>
        <v>36.35</v>
      </c>
      <c r="BS6" s="22">
        <f t="shared" si="8"/>
        <v>41.42</v>
      </c>
      <c r="BT6" s="22">
        <f t="shared" si="8"/>
        <v>41.08</v>
      </c>
      <c r="BU6" s="22">
        <f t="shared" si="8"/>
        <v>53.59</v>
      </c>
      <c r="BV6" s="22">
        <f t="shared" si="8"/>
        <v>51.08</v>
      </c>
      <c r="BW6" s="22">
        <f t="shared" si="8"/>
        <v>64.44</v>
      </c>
      <c r="BX6" s="22">
        <f t="shared" si="8"/>
        <v>60.53</v>
      </c>
      <c r="BY6" s="22">
        <f t="shared" si="8"/>
        <v>56.38</v>
      </c>
      <c r="BZ6" s="21" t="str">
        <f>IF(BZ7="","",IF(BZ7="-","【-】","【"&amp;SUBSTITUTE(TEXT(BZ7,"#,##0.00"),"-","△")&amp;"】"))</f>
        <v>【50.61】</v>
      </c>
      <c r="CA6" s="22">
        <f>IF(CA7="",NA(),CA7)</f>
        <v>494.85</v>
      </c>
      <c r="CB6" s="22">
        <f t="shared" ref="CB6:CJ6" si="9">IF(CB7="",NA(),CB7)</f>
        <v>516.15</v>
      </c>
      <c r="CC6" s="22">
        <f t="shared" si="9"/>
        <v>479.2</v>
      </c>
      <c r="CD6" s="22">
        <f t="shared" si="9"/>
        <v>474.26</v>
      </c>
      <c r="CE6" s="22">
        <f t="shared" si="9"/>
        <v>446.98</v>
      </c>
      <c r="CF6" s="22">
        <f t="shared" si="9"/>
        <v>259.79000000000002</v>
      </c>
      <c r="CG6" s="22">
        <f t="shared" si="9"/>
        <v>262.13</v>
      </c>
      <c r="CH6" s="22">
        <f t="shared" si="9"/>
        <v>197.14</v>
      </c>
      <c r="CI6" s="22">
        <f t="shared" si="9"/>
        <v>210.72</v>
      </c>
      <c r="CJ6" s="22">
        <f t="shared" si="9"/>
        <v>227.71</v>
      </c>
      <c r="CK6" s="21" t="str">
        <f>IF(CK7="","",IF(CK7="-","【-】","【"&amp;SUBSTITUTE(TEXT(CK7,"#,##0.00"),"-","△")&amp;"】"))</f>
        <v>【320.83】</v>
      </c>
      <c r="CL6" s="22">
        <f>IF(CL7="",NA(),CL7)</f>
        <v>64.319999999999993</v>
      </c>
      <c r="CM6" s="22">
        <f t="shared" ref="CM6:CU6" si="10">IF(CM7="",NA(),CM7)</f>
        <v>63.35</v>
      </c>
      <c r="CN6" s="22">
        <f t="shared" si="10"/>
        <v>64.83</v>
      </c>
      <c r="CO6" s="22">
        <f t="shared" si="10"/>
        <v>63.36</v>
      </c>
      <c r="CP6" s="22">
        <f t="shared" si="10"/>
        <v>61.94</v>
      </c>
      <c r="CQ6" s="22">
        <f t="shared" si="10"/>
        <v>56.41</v>
      </c>
      <c r="CR6" s="22">
        <f t="shared" si="10"/>
        <v>54.9</v>
      </c>
      <c r="CS6" s="22">
        <f t="shared" si="10"/>
        <v>55.7</v>
      </c>
      <c r="CT6" s="22">
        <f t="shared" si="10"/>
        <v>54.87</v>
      </c>
      <c r="CU6" s="22">
        <f t="shared" si="10"/>
        <v>54.82</v>
      </c>
      <c r="CV6" s="21" t="str">
        <f>IF(CV7="","",IF(CV7="-","【-】","【"&amp;SUBSTITUTE(TEXT(CV7,"#,##0.00"),"-","△")&amp;"】"))</f>
        <v>【56.15】</v>
      </c>
      <c r="CW6" s="22">
        <f>IF(CW7="",NA(),CW7)</f>
        <v>81.17</v>
      </c>
      <c r="CX6" s="22">
        <f t="shared" ref="CX6:DF6" si="11">IF(CX7="",NA(),CX7)</f>
        <v>80.849999999999994</v>
      </c>
      <c r="CY6" s="22">
        <f t="shared" si="11"/>
        <v>80.8</v>
      </c>
      <c r="CZ6" s="22">
        <f t="shared" si="11"/>
        <v>81.72</v>
      </c>
      <c r="DA6" s="22">
        <f t="shared" si="11"/>
        <v>81.760000000000005</v>
      </c>
      <c r="DB6" s="22">
        <f t="shared" si="11"/>
        <v>75.12</v>
      </c>
      <c r="DC6" s="22">
        <f t="shared" si="11"/>
        <v>74.27</v>
      </c>
      <c r="DD6" s="22">
        <f t="shared" si="11"/>
        <v>71.81</v>
      </c>
      <c r="DE6" s="22">
        <f t="shared" si="11"/>
        <v>71.819999999999993</v>
      </c>
      <c r="DF6" s="22">
        <f t="shared" si="11"/>
        <v>71.010000000000005</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0.62</v>
      </c>
      <c r="EE6" s="21">
        <f t="shared" ref="EE6:EM6" si="14">IF(EE7="",NA(),EE7)</f>
        <v>0</v>
      </c>
      <c r="EF6" s="22">
        <f t="shared" si="14"/>
        <v>0.46</v>
      </c>
      <c r="EG6" s="22">
        <f t="shared" si="14"/>
        <v>0.13</v>
      </c>
      <c r="EH6" s="22">
        <f t="shared" si="14"/>
        <v>1.46</v>
      </c>
      <c r="EI6" s="22">
        <f t="shared" si="14"/>
        <v>0.65</v>
      </c>
      <c r="EJ6" s="22">
        <f t="shared" si="14"/>
        <v>0.52</v>
      </c>
      <c r="EK6" s="22">
        <f t="shared" si="14"/>
        <v>1.48</v>
      </c>
      <c r="EL6" s="22">
        <f t="shared" si="14"/>
        <v>0.45</v>
      </c>
      <c r="EM6" s="22">
        <f t="shared" si="14"/>
        <v>0.35</v>
      </c>
      <c r="EN6" s="21" t="str">
        <f>IF(EN7="","",IF(EN7="-","【-】","【"&amp;SUBSTITUTE(TEXT(EN7,"#,##0.00"),"-","△")&amp;"】"))</f>
        <v>【0.52】</v>
      </c>
    </row>
    <row r="7" spans="1:144" s="23" customFormat="1" x14ac:dyDescent="0.15">
      <c r="A7" s="15"/>
      <c r="B7" s="24">
        <v>2022</v>
      </c>
      <c r="C7" s="24">
        <v>303666</v>
      </c>
      <c r="D7" s="24">
        <v>47</v>
      </c>
      <c r="E7" s="24">
        <v>1</v>
      </c>
      <c r="F7" s="24">
        <v>0</v>
      </c>
      <c r="G7" s="24">
        <v>0</v>
      </c>
      <c r="H7" s="24" t="s">
        <v>97</v>
      </c>
      <c r="I7" s="24" t="s">
        <v>98</v>
      </c>
      <c r="J7" s="24" t="s">
        <v>99</v>
      </c>
      <c r="K7" s="24" t="s">
        <v>100</v>
      </c>
      <c r="L7" s="24" t="s">
        <v>101</v>
      </c>
      <c r="M7" s="24" t="s">
        <v>102</v>
      </c>
      <c r="N7" s="25" t="s">
        <v>103</v>
      </c>
      <c r="O7" s="25" t="s">
        <v>104</v>
      </c>
      <c r="P7" s="25">
        <v>32.200000000000003</v>
      </c>
      <c r="Q7" s="25">
        <v>3190</v>
      </c>
      <c r="R7" s="25">
        <v>25641</v>
      </c>
      <c r="S7" s="25">
        <v>351.84</v>
      </c>
      <c r="T7" s="25">
        <v>72.88</v>
      </c>
      <c r="U7" s="25">
        <v>8216</v>
      </c>
      <c r="V7" s="25">
        <v>143.15</v>
      </c>
      <c r="W7" s="25">
        <v>57.39</v>
      </c>
      <c r="X7" s="25">
        <v>68.28</v>
      </c>
      <c r="Y7" s="25">
        <v>68.930000000000007</v>
      </c>
      <c r="Z7" s="25">
        <v>75.52</v>
      </c>
      <c r="AA7" s="25">
        <v>72.41</v>
      </c>
      <c r="AB7" s="25">
        <v>52.73</v>
      </c>
      <c r="AC7" s="25">
        <v>75.010000000000005</v>
      </c>
      <c r="AD7" s="25">
        <v>72.760000000000005</v>
      </c>
      <c r="AE7" s="25">
        <v>82.57</v>
      </c>
      <c r="AF7" s="25">
        <v>81.17</v>
      </c>
      <c r="AG7" s="25">
        <v>76.28</v>
      </c>
      <c r="AH7" s="25">
        <v>73</v>
      </c>
      <c r="AI7" s="25"/>
      <c r="AJ7" s="25"/>
      <c r="AK7" s="25"/>
      <c r="AL7" s="25"/>
      <c r="AM7" s="25"/>
      <c r="AN7" s="25"/>
      <c r="AO7" s="25"/>
      <c r="AP7" s="25"/>
      <c r="AQ7" s="25"/>
      <c r="AR7" s="25"/>
      <c r="AS7" s="25"/>
      <c r="AT7" s="25"/>
      <c r="AU7" s="25"/>
      <c r="AV7" s="25"/>
      <c r="AW7" s="25"/>
      <c r="AX7" s="25"/>
      <c r="AY7" s="25"/>
      <c r="AZ7" s="25"/>
      <c r="BA7" s="25"/>
      <c r="BB7" s="25"/>
      <c r="BC7" s="25"/>
      <c r="BD7" s="25"/>
      <c r="BE7" s="25">
        <v>1411.5</v>
      </c>
      <c r="BF7" s="25">
        <v>1343.33</v>
      </c>
      <c r="BG7" s="25">
        <v>1346.28</v>
      </c>
      <c r="BH7" s="25">
        <v>1080.48</v>
      </c>
      <c r="BI7" s="25">
        <v>1047.06</v>
      </c>
      <c r="BJ7" s="25">
        <v>1168.7</v>
      </c>
      <c r="BK7" s="25">
        <v>1245.46</v>
      </c>
      <c r="BL7" s="25">
        <v>834.1</v>
      </c>
      <c r="BM7" s="25">
        <v>853.42</v>
      </c>
      <c r="BN7" s="25">
        <v>906.61</v>
      </c>
      <c r="BO7" s="25">
        <v>982.48</v>
      </c>
      <c r="BP7" s="25">
        <v>38.86</v>
      </c>
      <c r="BQ7" s="25">
        <v>37.520000000000003</v>
      </c>
      <c r="BR7" s="25">
        <v>36.35</v>
      </c>
      <c r="BS7" s="25">
        <v>41.42</v>
      </c>
      <c r="BT7" s="25">
        <v>41.08</v>
      </c>
      <c r="BU7" s="25">
        <v>53.59</v>
      </c>
      <c r="BV7" s="25">
        <v>51.08</v>
      </c>
      <c r="BW7" s="25">
        <v>64.44</v>
      </c>
      <c r="BX7" s="25">
        <v>60.53</v>
      </c>
      <c r="BY7" s="25">
        <v>56.38</v>
      </c>
      <c r="BZ7" s="25">
        <v>50.61</v>
      </c>
      <c r="CA7" s="25">
        <v>494.85</v>
      </c>
      <c r="CB7" s="25">
        <v>516.15</v>
      </c>
      <c r="CC7" s="25">
        <v>479.2</v>
      </c>
      <c r="CD7" s="25">
        <v>474.26</v>
      </c>
      <c r="CE7" s="25">
        <v>446.98</v>
      </c>
      <c r="CF7" s="25">
        <v>259.79000000000002</v>
      </c>
      <c r="CG7" s="25">
        <v>262.13</v>
      </c>
      <c r="CH7" s="25">
        <v>197.14</v>
      </c>
      <c r="CI7" s="25">
        <v>210.72</v>
      </c>
      <c r="CJ7" s="25">
        <v>227.71</v>
      </c>
      <c r="CK7" s="25">
        <v>320.83</v>
      </c>
      <c r="CL7" s="25">
        <v>64.319999999999993</v>
      </c>
      <c r="CM7" s="25">
        <v>63.35</v>
      </c>
      <c r="CN7" s="25">
        <v>64.83</v>
      </c>
      <c r="CO7" s="25">
        <v>63.36</v>
      </c>
      <c r="CP7" s="25">
        <v>61.94</v>
      </c>
      <c r="CQ7" s="25">
        <v>56.41</v>
      </c>
      <c r="CR7" s="25">
        <v>54.9</v>
      </c>
      <c r="CS7" s="25">
        <v>55.7</v>
      </c>
      <c r="CT7" s="25">
        <v>54.87</v>
      </c>
      <c r="CU7" s="25">
        <v>54.82</v>
      </c>
      <c r="CV7" s="25">
        <v>56.15</v>
      </c>
      <c r="CW7" s="25">
        <v>81.17</v>
      </c>
      <c r="CX7" s="25">
        <v>80.849999999999994</v>
      </c>
      <c r="CY7" s="25">
        <v>80.8</v>
      </c>
      <c r="CZ7" s="25">
        <v>81.72</v>
      </c>
      <c r="DA7" s="25">
        <v>81.760000000000005</v>
      </c>
      <c r="DB7" s="25">
        <v>75.12</v>
      </c>
      <c r="DC7" s="25">
        <v>74.27</v>
      </c>
      <c r="DD7" s="25">
        <v>71.81</v>
      </c>
      <c r="DE7" s="25">
        <v>71.819999999999993</v>
      </c>
      <c r="DF7" s="25">
        <v>71.010000000000005</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0.62</v>
      </c>
      <c r="EE7" s="25">
        <v>0</v>
      </c>
      <c r="EF7" s="25">
        <v>0.46</v>
      </c>
      <c r="EG7" s="25">
        <v>0.13</v>
      </c>
      <c r="EH7" s="25">
        <v>1.46</v>
      </c>
      <c r="EI7" s="25">
        <v>0.65</v>
      </c>
      <c r="EJ7" s="25">
        <v>0.52</v>
      </c>
      <c r="EK7" s="25">
        <v>1.48</v>
      </c>
      <c r="EL7" s="25">
        <v>0.45</v>
      </c>
      <c r="EM7" s="25">
        <v>0.35</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105</v>
      </c>
      <c r="C9" s="27" t="s">
        <v>106</v>
      </c>
      <c r="D9" s="27" t="s">
        <v>107</v>
      </c>
      <c r="E9" s="27" t="s">
        <v>108</v>
      </c>
      <c r="F9" s="27" t="s">
        <v>109</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47</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110</v>
      </c>
    </row>
    <row r="12" spans="1:144" x14ac:dyDescent="0.15">
      <c r="B12">
        <v>1</v>
      </c>
      <c r="C12">
        <v>1</v>
      </c>
      <c r="D12">
        <v>2</v>
      </c>
      <c r="E12">
        <v>3</v>
      </c>
      <c r="F12">
        <v>4</v>
      </c>
      <c r="G12" t="s">
        <v>111</v>
      </c>
    </row>
    <row r="13" spans="1:144" x14ac:dyDescent="0.15">
      <c r="B13" t="s">
        <v>112</v>
      </c>
      <c r="C13" t="s">
        <v>113</v>
      </c>
      <c r="D13" t="s">
        <v>113</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2024-01-19T01:05:14Z</cp:lastPrinted>
  <dcterms:created xsi:type="dcterms:W3CDTF">2023-12-05T01:06:42Z</dcterms:created>
  <dcterms:modified xsi:type="dcterms:W3CDTF">2024-03-12T04:37:39Z</dcterms:modified>
  <cp:category/>
</cp:coreProperties>
</file>