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0\Desktop\16_有田川町\"/>
    </mc:Choice>
  </mc:AlternateContent>
  <workbookProtection workbookAlgorithmName="SHA-512" workbookHashValue="UNbscQUuUGZIjFDGHGA8b93QpVc0q787eYuFyCUm45kOpIGom9npIQrFrp9Z3pcCaedOTRMg3Y49KMIUTpJfOg==" workbookSaltValue="x/st+iVSmlqnLEgDxGmT+Q==" workbookSpinCount="100000" lockStructure="1"/>
  <bookViews>
    <workbookView xWindow="0" yWindow="0" windowWidth="21570" windowHeight="802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<sst xmlns="http://schemas.openxmlformats.org/spreadsheetml/2006/main" count="228" uniqueCount="113">
  <si>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</si>
  <si>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</si>
  <si>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</si>
  <si>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</si>
  <si>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</si>
  <si>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</si>
  <si>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</si>
  <si>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</si>
  <si>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</si>
  <si>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</si>
  <si>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</si>
  <si>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</si>
  <si>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</si>
  <si>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</si>
  <si>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</si>
  <si>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</si>
  <si>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</si>
  <si>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</si>
  <si>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</si>
  <si>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</si>
  <si>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</si>
  <si>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</si>
  <si>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</si>
  <si>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</si>
  <si>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</si>
  <si>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</si>
  <si>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</si>
  <si>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</si>
  <si>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</si>
  <si>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</si>
  <si>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</si>
  <si>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</si>
  <si>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</si>
  <si>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</si>
  <si>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</si>
  <si>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</si>
  <si>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</si>
  <si>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</si>
  <si>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</si>
  <si>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</si>
  <si>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</si>
  <si>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</si>
  <si>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</si>
  <si>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</si>
  <si>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</si>
  <si>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</si>
  <si>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</si>
  <si>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</si>
  <si>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</si>
  <si>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</si>
  <si>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</si>
  <si>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</si>
  <si>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</si>
  <si>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</si>
  <si>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</si>
  <si>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</si>
  <si>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</si>
  <si>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</si>
  <si>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</si>
  <si>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</si>
  <si>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</si>
  <si>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</si>
  <si>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</si>
  <si>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</si>
  <si>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</si>
  <si>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</si>
  <si>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</si>
  <si>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</si>
  <si>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</si>
  <si>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</si>
  <si>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</si>
  <si>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</si>
  <si>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</si>
  <si>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</si>
  <si>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</si>
  <si>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</si>
  <si>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</si>
  <si>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</si>
  <si>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</si>
  <si>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</si>
  <si>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</si>
  <si>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</si>
  <si>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</si>
  <si>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</si>
  <si>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</si>
  <si>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</si>
  <si>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</si>
  <si>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</si>
  <si>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</si>
  <si>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</si>
  <si>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</si>
  <si>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</si>
  <si>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</si>
  <si>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</si>
  <si>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</si>
  <si>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</si>
  <si>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</si>
  <si>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</si>
  <si>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</si>
  <si>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</si>
  <si>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</si>
  <si>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</si>
  <si>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</si>
  <si>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</si>
  <si>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</si>
  <si>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</si>
  <si>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</si>
  <si>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</si>
  <si>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</si>
  <si>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</si>
  <si>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経常収支比率は、100％を超え黒字であり、類似団体平均値と比較すると高い数値となっているが、今後の施設更新を視野に入れ、更なる経費削減に努める必要がある。
　流動比率は、短期債務に対する支払い能力を表しているが、昨年度より改善されている。今後は施設更新による借入金の増が見込まれることから、一層改善に努める必要がある。
　企業債残高対給水収益比率は例年数値が下がってきており、類似団体平均値と比較しても企業債が給水収益に占める割合は低い。
　料金回収率は、100％を超え給水に係る費用が収益で賄えていることが分かる。類似団体平均値と比較しても高い水準で推移している。
　給水原価は、令和３年度では類似団体平均値と比較すると約55円低い数値となっている。
　施設利用率は、配水能力に対する配水量の割合で、令和３年度は類似団体平均値より若干下回っている。今後も需要変動を見越して適正規模の維持に努めなければならない。
　有収率は、類似団体平均値と比較すると若干高い。今後も最優先に漏水調査等を実施し、有収率の更なる改善に努めていく必要がある。</t>
    <rPh sb="26" eb="29">
      <t>ヘイキンチ</t>
    </rPh>
    <rPh sb="120" eb="122">
      <t>コンゴ</t>
    </rPh>
    <rPh sb="123" eb="125">
      <t>シセツ</t>
    </rPh>
    <rPh sb="125" eb="127">
      <t>コウシン</t>
    </rPh>
    <rPh sb="130" eb="133">
      <t>カリイレキン</t>
    </rPh>
    <rPh sb="134" eb="135">
      <t>ゾウ</t>
    </rPh>
    <rPh sb="136" eb="138">
      <t>ミコ</t>
    </rPh>
    <rPh sb="146" eb="148">
      <t>イッソウ</t>
    </rPh>
    <rPh sb="148" eb="150">
      <t>カイゼン</t>
    </rPh>
    <rPh sb="151" eb="152">
      <t>ツト</t>
    </rPh>
    <rPh sb="154" eb="156">
      <t>ヒツヨウ</t>
    </rPh>
    <rPh sb="193" eb="196">
      <t>ヘイキンチ</t>
    </rPh>
    <rPh sb="263" eb="266">
      <t>ヘイキンチ</t>
    </rPh>
    <rPh sb="303" eb="306">
      <t>ヘイキンチ</t>
    </rPh>
    <rPh sb="312" eb="313">
      <t>ヤク</t>
    </rPh>
    <rPh sb="362" eb="365">
      <t>ヘイキンチ</t>
    </rPh>
    <rPh sb="369" eb="370">
      <t>シタ</t>
    </rPh>
    <rPh sb="418" eb="421">
      <t>ヘイキンチ</t>
    </rPh>
    <rPh sb="429" eb="430">
      <t>タカ</t>
    </rPh>
    <rPh sb="453" eb="454">
      <t>サラ</t>
    </rPh>
    <phoneticPr fontId="4"/>
  </si>
  <si>
    <t>　有形固定資産減価償却率は、管路更新など償却資産の更新を毎年行っていることから近年ほぼ同じ数値で推移している。令和３年度の数値で見ると、近年の管路更新の影響もあり約43％と類似団体平均値と比較しても約8％下回っている。
　管路経年化率は、耐用年数を経過した管路延長の割合であり、今後はさらなる更新が必要である。
　管路更新率は、当該年度に更新した管路延長の割合を表しているが、公共下水道事業に伴う水道管の布設替えの影響で類似団体平均値と比較すると、数値は上回って推移している。</t>
    <rPh sb="90" eb="93">
      <t>ヘイキンチ</t>
    </rPh>
    <rPh sb="214" eb="217">
      <t>ヘイキンチ</t>
    </rPh>
    <phoneticPr fontId="4"/>
  </si>
  <si>
    <t>　有形固定資産減価償却率は、管路更新など償却資産の更新を毎年行っていることから近年ほぼ同じ数値で推移している。令和３年度の数値で見ると、近年の管路更新の影響もあり約43％と類似団体平均値と比較しても約8％下回っている。
　管路経年化率は、耐用年数を経過した管路延長の割合であり、今後はさらなる更新が必要である。
　管路更新率は、当該年度に更新した管路延長の割合を表しているが、公共下水道事業に伴う水道管の布設替えの影響で類似団体平均値と比較すると、数値は上回って推移しております。
　しかし、今後、浄水場の更新工事が本格化し、起債の新規借入、減価償却費の増の影響により経営健全性等の数値が徐々に悪化することが懸念されます。
　そのようなことから、今後さらなる経費の縮減等の努力しなければなりません。</t>
    <rPh sb="90" eb="93">
      <t>ヘイキンチ</t>
    </rPh>
    <rPh sb="214" eb="217">
      <t>ヘイキンチ</t>
    </rPh>
    <rPh sb="246" eb="24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</si>
</sst>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3.92</c:v>
                </c:pt>
                <c:pt idx="1">
                  <c:v>3.28</c:v>
                </c:pt>
                <c:pt idx="2">
                  <c:v>3.23</c:v>
                </c:pt>
                <c:pt idx="3">
                  <c:v>2.79</c:v>
                </c:pt>
                <c:pt idx="4">
                  <c:v>1.73</c:v>
                </c:pt>
              </c:numCache>
            </c:numRef>
          </c:val>
          <c:extLst>
            <c:ext xmlns:c16="http://schemas.microsoft.com/office/drawing/2014/chart" uri="{C3380CC4-5D6E-409C-BE32-E72D297353CC}">
              <c16:uniqueId val="{00000000-E543-4F45-844E-E7F10694FFD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E543-4F45-844E-E7F10694FFD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60.91</c:v>
                </c:pt>
                <c:pt idx="1">
                  <c:v>62.93</c:v>
                </c:pt>
                <c:pt idx="2">
                  <c:v>56.09</c:v>
                </c:pt>
                <c:pt idx="3">
                  <c:v>58.2</c:v>
                </c:pt>
                <c:pt idx="4">
                  <c:v>54.09</c:v>
                </c:pt>
              </c:numCache>
            </c:numRef>
          </c:val>
          <c:extLst>
            <c:ext xmlns:c16="http://schemas.microsoft.com/office/drawing/2014/chart" uri="{C3380CC4-5D6E-409C-BE32-E72D297353CC}">
              <c16:uniqueId val="{00000000-3AFD-4DC1-8977-0EEC0DBD99E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3AFD-4DC1-8977-0EEC0DBD99E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75.52</c:v>
                </c:pt>
                <c:pt idx="1">
                  <c:v>70.88</c:v>
                </c:pt>
                <c:pt idx="2">
                  <c:v>80.41</c:v>
                </c:pt>
                <c:pt idx="3">
                  <c:v>80.150000000000006</c:v>
                </c:pt>
                <c:pt idx="4">
                  <c:v>84.07</c:v>
                </c:pt>
              </c:numCache>
            </c:numRef>
          </c:val>
          <c:extLst>
            <c:ext xmlns:c16="http://schemas.microsoft.com/office/drawing/2014/chart" uri="{C3380CC4-5D6E-409C-BE32-E72D297353CC}">
              <c16:uniqueId val="{00000000-63A9-449C-B0DE-D58F848386D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63A9-449C-B0DE-D58F848386D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137.51</c:v>
                </c:pt>
                <c:pt idx="1">
                  <c:v>131.97</c:v>
                </c:pt>
                <c:pt idx="2">
                  <c:v>131</c:v>
                </c:pt>
                <c:pt idx="3">
                  <c:v>136.54</c:v>
                </c:pt>
                <c:pt idx="4">
                  <c:v>139.58000000000001</c:v>
                </c:pt>
              </c:numCache>
            </c:numRef>
          </c:val>
          <c:extLst>
            <c:ext xmlns:c16="http://schemas.microsoft.com/office/drawing/2014/chart" uri="{C3380CC4-5D6E-409C-BE32-E72D297353CC}">
              <c16:uniqueId val="{00000000-E6C2-4E13-826D-E8D84B0BE93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E6C2-4E13-826D-E8D84B0BE93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40.42</c:v>
                </c:pt>
                <c:pt idx="1">
                  <c:v>41.04</c:v>
                </c:pt>
                <c:pt idx="2">
                  <c:v>41.41</c:v>
                </c:pt>
                <c:pt idx="3">
                  <c:v>42.29</c:v>
                </c:pt>
                <c:pt idx="4">
                  <c:v>43.65</c:v>
                </c:pt>
              </c:numCache>
            </c:numRef>
          </c:val>
          <c:extLst>
            <c:ext xmlns:c16="http://schemas.microsoft.com/office/drawing/2014/chart" uri="{C3380CC4-5D6E-409C-BE32-E72D297353CC}">
              <c16:uniqueId val="{00000000-38F4-4680-BCD8-47B3E59754A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38F4-4680-BCD8-47B3E59754A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24.29</c:v>
                </c:pt>
                <c:pt idx="1">
                  <c:v>21.67</c:v>
                </c:pt>
                <c:pt idx="2">
                  <c:v>18.8</c:v>
                </c:pt>
                <c:pt idx="3">
                  <c:v>17.05</c:v>
                </c:pt>
                <c:pt idx="4">
                  <c:v>18.010000000000002</c:v>
                </c:pt>
              </c:numCache>
            </c:numRef>
          </c:val>
          <c:extLst>
            <c:ext xmlns:c16="http://schemas.microsoft.com/office/drawing/2014/chart" uri="{C3380CC4-5D6E-409C-BE32-E72D297353CC}">
              <c16:uniqueId val="{00000000-0DD0-4E5F-B18B-D718F80AFB7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0DD0-4E5F-B18B-D718F80AFB7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31-4640-BC50-8FDD0583FB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AC31-4640-BC50-8FDD0583FB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395.43</c:v>
                </c:pt>
                <c:pt idx="1">
                  <c:v>428.22</c:v>
                </c:pt>
                <c:pt idx="2">
                  <c:v>435.35</c:v>
                </c:pt>
                <c:pt idx="3">
                  <c:v>569.28</c:v>
                </c:pt>
                <c:pt idx="4">
                  <c:v>981.16</c:v>
                </c:pt>
              </c:numCache>
            </c:numRef>
          </c:val>
          <c:extLst>
            <c:ext xmlns:c16="http://schemas.microsoft.com/office/drawing/2014/chart" uri="{C3380CC4-5D6E-409C-BE32-E72D297353CC}">
              <c16:uniqueId val="{00000000-B596-4A17-94B0-084AC109B6D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B596-4A17-94B0-084AC109B6D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174.15</c:v>
                </c:pt>
                <c:pt idx="1">
                  <c:v>161.55000000000001</c:v>
                </c:pt>
                <c:pt idx="2">
                  <c:v>149.71</c:v>
                </c:pt>
                <c:pt idx="3">
                  <c:v>147.54</c:v>
                </c:pt>
                <c:pt idx="4">
                  <c:v>126.54</c:v>
                </c:pt>
              </c:numCache>
            </c:numRef>
          </c:val>
          <c:extLst>
            <c:ext xmlns:c16="http://schemas.microsoft.com/office/drawing/2014/chart" uri="{C3380CC4-5D6E-409C-BE32-E72D297353CC}">
              <c16:uniqueId val="{00000000-C006-40C0-B06D-B1DF0B44FBC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C006-40C0-B06D-B1DF0B44FBC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127.51</c:v>
                </c:pt>
                <c:pt idx="1">
                  <c:v>123.16</c:v>
                </c:pt>
                <c:pt idx="2">
                  <c:v>123.14</c:v>
                </c:pt>
                <c:pt idx="3">
                  <c:v>116.52</c:v>
                </c:pt>
                <c:pt idx="4">
                  <c:v>132.51</c:v>
                </c:pt>
              </c:numCache>
            </c:numRef>
          </c:val>
          <c:extLst>
            <c:ext xmlns:c16="http://schemas.microsoft.com/office/drawing/2014/chart" uri="{C3380CC4-5D6E-409C-BE32-E72D297353CC}">
              <c16:uniqueId val="{00000000-4D89-4077-912F-050B213926D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4D89-4077-912F-050B213926D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130.37</c:v>
                </c:pt>
                <c:pt idx="1">
                  <c:v>135.6</c:v>
                </c:pt>
                <c:pt idx="2">
                  <c:v>134.93</c:v>
                </c:pt>
                <c:pt idx="3">
                  <c:v>130.30000000000001</c:v>
                </c:pt>
                <c:pt idx="4">
                  <c:v>126.34</c:v>
                </c:pt>
              </c:numCache>
            </c:numRef>
          </c:val>
          <c:extLst>
            <c:ext xmlns:c16="http://schemas.microsoft.com/office/drawing/2014/chart" uri="{C3380CC4-5D6E-409C-BE32-E72D297353CC}">
              <c16:uniqueId val="{00000000-72F2-4384-BCDF-A114590B9AD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72F2-4384-BCDF-A114590B9AD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有田川町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25909</v>
      </c>
      <c r="AM8" s="45"/>
      <c r="AN8" s="45"/>
      <c r="AO8" s="45"/>
      <c r="AP8" s="45"/>
      <c r="AQ8" s="45"/>
      <c r="AR8" s="45"/>
      <c r="AS8" s="45"/>
      <c r="AT8" s="46">
        <f>データ!$S$6</f>
        <v>351.84</v>
      </c>
      <c r="AU8" s="47"/>
      <c r="AV8" s="47"/>
      <c r="AW8" s="47"/>
      <c r="AX8" s="47"/>
      <c r="AY8" s="47"/>
      <c r="AZ8" s="47"/>
      <c r="BA8" s="47"/>
      <c r="BB8" s="48">
        <f>データ!$T$6</f>
        <v>73.64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90.38</v>
      </c>
      <c r="J10" s="47"/>
      <c r="K10" s="47"/>
      <c r="L10" s="47"/>
      <c r="M10" s="47"/>
      <c r="N10" s="47"/>
      <c r="O10" s="81"/>
      <c r="P10" s="48">
        <f>データ!$P$6</f>
        <v>64.239999999999995</v>
      </c>
      <c r="Q10" s="48"/>
      <c r="R10" s="48"/>
      <c r="S10" s="48"/>
      <c r="T10" s="48"/>
      <c r="U10" s="48"/>
      <c r="V10" s="48"/>
      <c r="W10" s="45">
        <f>データ!$Q$6</f>
        <v>3190</v>
      </c>
      <c r="X10" s="45"/>
      <c r="Y10" s="45"/>
      <c r="Z10" s="45"/>
      <c r="AA10" s="45"/>
      <c r="AB10" s="45"/>
      <c r="AC10" s="45"/>
      <c r="AD10" s="2"/>
      <c r="AE10" s="2"/>
      <c r="AF10" s="2"/>
      <c r="AG10" s="2"/>
      <c r="AH10" s="2"/>
      <c r="AI10" s="2"/>
      <c r="AJ10" s="2"/>
      <c r="AK10" s="2"/>
      <c r="AL10" s="45">
        <f>データ!$U$6</f>
        <v>16563</v>
      </c>
      <c r="AM10" s="45"/>
      <c r="AN10" s="45"/>
      <c r="AO10" s="45"/>
      <c r="AP10" s="45"/>
      <c r="AQ10" s="45"/>
      <c r="AR10" s="45"/>
      <c r="AS10" s="45"/>
      <c r="AT10" s="46">
        <f>データ!$V$6</f>
        <v>31.12</v>
      </c>
      <c r="AU10" s="47"/>
      <c r="AV10" s="47"/>
      <c r="AW10" s="47"/>
      <c r="AX10" s="47"/>
      <c r="AY10" s="47"/>
      <c r="AZ10" s="47"/>
      <c r="BA10" s="47"/>
      <c r="BB10" s="48">
        <f>データ!$W$6</f>
        <v>532.23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JrPv4gNSvW4JIfDiujPwsLMkLnlvHl1lgVJWSMfAr4xTbpzbjDF0ctyXAyWw4ZJfV71VHv4YlKnSXbYzdLWeQ==" saltValue="GTKxeqGZ+yVQKkvDWnPWQ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303666</v>
      </c>
      <c r="D6" s="20">
        <f t="shared" si="3"/>
        <v>46</v>
      </c>
      <c r="E6" s="20">
        <f t="shared" si="3"/>
        <v>1</v>
      </c>
      <c r="F6" s="20">
        <f t="shared" si="3"/>
        <v>0</v>
      </c>
      <c r="G6" s="20">
        <f t="shared" si="3"/>
        <v>1</v>
      </c>
      <c r="H6" s="20" t="str">
        <f t="shared" si="3"/>
        <v>和歌山県　有田川町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90.38</v>
      </c>
      <c r="P6" s="21">
        <f t="shared" si="3"/>
        <v>64.239999999999995</v>
      </c>
      <c r="Q6" s="21">
        <f t="shared" si="3"/>
        <v>3190</v>
      </c>
      <c r="R6" s="21">
        <f t="shared" si="3"/>
        <v>25909</v>
      </c>
      <c r="S6" s="21">
        <f t="shared" si="3"/>
        <v>351.84</v>
      </c>
      <c r="T6" s="21">
        <f t="shared" si="3"/>
        <v>73.64</v>
      </c>
      <c r="U6" s="21">
        <f t="shared" si="3"/>
        <v>16563</v>
      </c>
      <c r="V6" s="21">
        <f t="shared" si="3"/>
        <v>31.12</v>
      </c>
      <c r="W6" s="21">
        <f t="shared" si="3"/>
        <v>532.23</v>
      </c>
      <c r="X6" s="22">
        <f>IF(X7="",NA(),X7)</f>
        <v>137.51</v>
      </c>
      <c r="Y6" s="22">
        <f t="shared" ref="Y6:AG6" si="4">IF(Y7="",NA(),Y7)</f>
        <v>131.97</v>
      </c>
      <c r="Z6" s="22">
        <f t="shared" si="4"/>
        <v>131</v>
      </c>
      <c r="AA6" s="22">
        <f t="shared" si="4"/>
        <v>136.54</v>
      </c>
      <c r="AB6" s="22">
        <f t="shared" si="4"/>
        <v>139.58000000000001</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395.43</v>
      </c>
      <c r="AU6" s="22">
        <f t="shared" ref="AU6:BC6" si="6">IF(AU7="",NA(),AU7)</f>
        <v>428.22</v>
      </c>
      <c r="AV6" s="22">
        <f t="shared" si="6"/>
        <v>435.35</v>
      </c>
      <c r="AW6" s="22">
        <f t="shared" si="6"/>
        <v>569.28</v>
      </c>
      <c r="AX6" s="22">
        <f t="shared" si="6"/>
        <v>981.16</v>
      </c>
      <c r="AY6" s="22">
        <f t="shared" si="6"/>
        <v>359.47</v>
      </c>
      <c r="AZ6" s="22">
        <f t="shared" si="6"/>
        <v>369.69</v>
      </c>
      <c r="BA6" s="22">
        <f t="shared" si="6"/>
        <v>379.08</v>
      </c>
      <c r="BB6" s="22">
        <f t="shared" si="6"/>
        <v>367.55</v>
      </c>
      <c r="BC6" s="22">
        <f t="shared" si="6"/>
        <v>378.56</v>
      </c>
      <c r="BD6" s="21" t="str">
        <f>IF(BD7="","",IF(BD7="-","【-】","【"&amp;SUBSTITUTE(TEXT(BD7,"#,##0.00"),"-","△")&amp;"】"))</f>
        <v>【261.51】</v>
      </c>
      <c r="BE6" s="22">
        <f>IF(BE7="",NA(),BE7)</f>
        <v>174.15</v>
      </c>
      <c r="BF6" s="22">
        <f t="shared" ref="BF6:BN6" si="7">IF(BF7="",NA(),BF7)</f>
        <v>161.55000000000001</v>
      </c>
      <c r="BG6" s="22">
        <f t="shared" si="7"/>
        <v>149.71</v>
      </c>
      <c r="BH6" s="22">
        <f t="shared" si="7"/>
        <v>147.54</v>
      </c>
      <c r="BI6" s="22">
        <f t="shared" si="7"/>
        <v>126.54</v>
      </c>
      <c r="BJ6" s="22">
        <f t="shared" si="7"/>
        <v>401.79</v>
      </c>
      <c r="BK6" s="22">
        <f t="shared" si="7"/>
        <v>402.99</v>
      </c>
      <c r="BL6" s="22">
        <f t="shared" si="7"/>
        <v>398.98</v>
      </c>
      <c r="BM6" s="22">
        <f t="shared" si="7"/>
        <v>418.68</v>
      </c>
      <c r="BN6" s="22">
        <f t="shared" si="7"/>
        <v>395.68</v>
      </c>
      <c r="BO6" s="21" t="str">
        <f>IF(BO7="","",IF(BO7="-","【-】","【"&amp;SUBSTITUTE(TEXT(BO7,"#,##0.00"),"-","△")&amp;"】"))</f>
        <v>【265.16】</v>
      </c>
      <c r="BP6" s="22">
        <f>IF(BP7="",NA(),BP7)</f>
        <v>127.51</v>
      </c>
      <c r="BQ6" s="22">
        <f t="shared" ref="BQ6:BY6" si="8">IF(BQ7="",NA(),BQ7)</f>
        <v>123.16</v>
      </c>
      <c r="BR6" s="22">
        <f t="shared" si="8"/>
        <v>123.14</v>
      </c>
      <c r="BS6" s="22">
        <f t="shared" si="8"/>
        <v>116.52</v>
      </c>
      <c r="BT6" s="22">
        <f t="shared" si="8"/>
        <v>132.51</v>
      </c>
      <c r="BU6" s="22">
        <f t="shared" si="8"/>
        <v>100.12</v>
      </c>
      <c r="BV6" s="22">
        <f t="shared" si="8"/>
        <v>98.66</v>
      </c>
      <c r="BW6" s="22">
        <f t="shared" si="8"/>
        <v>98.64</v>
      </c>
      <c r="BX6" s="22">
        <f t="shared" si="8"/>
        <v>94.78</v>
      </c>
      <c r="BY6" s="22">
        <f t="shared" si="8"/>
        <v>97.59</v>
      </c>
      <c r="BZ6" s="21" t="str">
        <f>IF(BZ7="","",IF(BZ7="-","【-】","【"&amp;SUBSTITUTE(TEXT(BZ7,"#,##0.00"),"-","△")&amp;"】"))</f>
        <v>【102.35】</v>
      </c>
      <c r="CA6" s="22">
        <f>IF(CA7="",NA(),CA7)</f>
        <v>130.37</v>
      </c>
      <c r="CB6" s="22">
        <f t="shared" ref="CB6:CJ6" si="9">IF(CB7="",NA(),CB7)</f>
        <v>135.6</v>
      </c>
      <c r="CC6" s="22">
        <f t="shared" si="9"/>
        <v>134.93</v>
      </c>
      <c r="CD6" s="22">
        <f t="shared" si="9"/>
        <v>130.30000000000001</v>
      </c>
      <c r="CE6" s="22">
        <f t="shared" si="9"/>
        <v>126.34</v>
      </c>
      <c r="CF6" s="22">
        <f t="shared" si="9"/>
        <v>174.97</v>
      </c>
      <c r="CG6" s="22">
        <f t="shared" si="9"/>
        <v>178.59</v>
      </c>
      <c r="CH6" s="22">
        <f t="shared" si="9"/>
        <v>178.92</v>
      </c>
      <c r="CI6" s="22">
        <f t="shared" si="9"/>
        <v>181.3</v>
      </c>
      <c r="CJ6" s="22">
        <f t="shared" si="9"/>
        <v>181.71</v>
      </c>
      <c r="CK6" s="21" t="str">
        <f>IF(CK7="","",IF(CK7="-","【-】","【"&amp;SUBSTITUTE(TEXT(CK7,"#,##0.00"),"-","△")&amp;"】"))</f>
        <v>【167.74】</v>
      </c>
      <c r="CL6" s="22">
        <f>IF(CL7="",NA(),CL7)</f>
        <v>60.91</v>
      </c>
      <c r="CM6" s="22">
        <f t="shared" ref="CM6:CU6" si="10">IF(CM7="",NA(),CM7)</f>
        <v>62.93</v>
      </c>
      <c r="CN6" s="22">
        <f t="shared" si="10"/>
        <v>56.09</v>
      </c>
      <c r="CO6" s="22">
        <f t="shared" si="10"/>
        <v>58.2</v>
      </c>
      <c r="CP6" s="22">
        <f t="shared" si="10"/>
        <v>54.09</v>
      </c>
      <c r="CQ6" s="22">
        <f t="shared" si="10"/>
        <v>55.63</v>
      </c>
      <c r="CR6" s="22">
        <f t="shared" si="10"/>
        <v>55.03</v>
      </c>
      <c r="CS6" s="22">
        <f t="shared" si="10"/>
        <v>55.14</v>
      </c>
      <c r="CT6" s="22">
        <f t="shared" si="10"/>
        <v>55.89</v>
      </c>
      <c r="CU6" s="22">
        <f t="shared" si="10"/>
        <v>55.72</v>
      </c>
      <c r="CV6" s="21" t="str">
        <f>IF(CV7="","",IF(CV7="-","【-】","【"&amp;SUBSTITUTE(TEXT(CV7,"#,##0.00"),"-","△")&amp;"】"))</f>
        <v>【60.29】</v>
      </c>
      <c r="CW6" s="22">
        <f>IF(CW7="",NA(),CW7)</f>
        <v>75.52</v>
      </c>
      <c r="CX6" s="22">
        <f t="shared" ref="CX6:DF6" si="11">IF(CX7="",NA(),CX7)</f>
        <v>70.88</v>
      </c>
      <c r="CY6" s="22">
        <f t="shared" si="11"/>
        <v>80.41</v>
      </c>
      <c r="CZ6" s="22">
        <f t="shared" si="11"/>
        <v>80.150000000000006</v>
      </c>
      <c r="DA6" s="22">
        <f t="shared" si="11"/>
        <v>84.07</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40.42</v>
      </c>
      <c r="DI6" s="22">
        <f t="shared" ref="DI6:DQ6" si="12">IF(DI7="",NA(),DI7)</f>
        <v>41.04</v>
      </c>
      <c r="DJ6" s="22">
        <f t="shared" si="12"/>
        <v>41.41</v>
      </c>
      <c r="DK6" s="22">
        <f t="shared" si="12"/>
        <v>42.29</v>
      </c>
      <c r="DL6" s="22">
        <f t="shared" si="12"/>
        <v>43.65</v>
      </c>
      <c r="DM6" s="22">
        <f t="shared" si="12"/>
        <v>48.05</v>
      </c>
      <c r="DN6" s="22">
        <f t="shared" si="12"/>
        <v>48.87</v>
      </c>
      <c r="DO6" s="22">
        <f t="shared" si="12"/>
        <v>49.92</v>
      </c>
      <c r="DP6" s="22">
        <f t="shared" si="12"/>
        <v>50.63</v>
      </c>
      <c r="DQ6" s="22">
        <f t="shared" si="12"/>
        <v>51.29</v>
      </c>
      <c r="DR6" s="21" t="str">
        <f>IF(DR7="","",IF(DR7="-","【-】","【"&amp;SUBSTITUTE(TEXT(DR7,"#,##0.00"),"-","△")&amp;"】"))</f>
        <v>【50.88】</v>
      </c>
      <c r="DS6" s="22">
        <f>IF(DS7="",NA(),DS7)</f>
        <v>24.29</v>
      </c>
      <c r="DT6" s="22">
        <f t="shared" ref="DT6:EB6" si="13">IF(DT7="",NA(),DT7)</f>
        <v>21.67</v>
      </c>
      <c r="DU6" s="22">
        <f t="shared" si="13"/>
        <v>18.8</v>
      </c>
      <c r="DV6" s="22">
        <f t="shared" si="13"/>
        <v>17.05</v>
      </c>
      <c r="DW6" s="22">
        <f t="shared" si="13"/>
        <v>18.010000000000002</v>
      </c>
      <c r="DX6" s="22">
        <f t="shared" si="13"/>
        <v>13.39</v>
      </c>
      <c r="DY6" s="22">
        <f t="shared" si="13"/>
        <v>14.85</v>
      </c>
      <c r="DZ6" s="22">
        <f t="shared" si="13"/>
        <v>16.88</v>
      </c>
      <c r="EA6" s="22">
        <f t="shared" si="13"/>
        <v>18.28</v>
      </c>
      <c r="EB6" s="22">
        <f t="shared" si="13"/>
        <v>19.61</v>
      </c>
      <c r="EC6" s="21" t="str">
        <f>IF(EC7="","",IF(EC7="-","【-】","【"&amp;SUBSTITUTE(TEXT(EC7,"#,##0.00"),"-","△")&amp;"】"))</f>
        <v>【22.30】</v>
      </c>
      <c r="ED6" s="22">
        <f>IF(ED7="",NA(),ED7)</f>
        <v>3.92</v>
      </c>
      <c r="EE6" s="22">
        <f t="shared" ref="EE6:EM6" si="14">IF(EE7="",NA(),EE7)</f>
        <v>3.28</v>
      </c>
      <c r="EF6" s="22">
        <f t="shared" si="14"/>
        <v>3.23</v>
      </c>
      <c r="EG6" s="22">
        <f t="shared" si="14"/>
        <v>2.79</v>
      </c>
      <c r="EH6" s="22">
        <f t="shared" si="14"/>
        <v>1.73</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303666</v>
      </c>
      <c r="D7" s="24">
        <v>46</v>
      </c>
      <c r="E7" s="24">
        <v>1</v>
      </c>
      <c r="F7" s="24">
        <v>0</v>
      </c>
      <c r="G7" s="24">
        <v>1</v>
      </c>
      <c r="H7" s="24" t="s">
        <v>93</v>
      </c>
      <c r="I7" s="24" t="s">
        <v>94</v>
      </c>
      <c r="J7" s="24" t="s">
        <v>95</v>
      </c>
      <c r="K7" s="24" t="s">
        <v>96</v>
      </c>
      <c r="L7" s="24" t="s">
        <v>97</v>
      </c>
      <c r="M7" s="24" t="s">
        <v>98</v>
      </c>
      <c r="N7" s="25" t="s">
        <v>99</v>
      </c>
      <c r="O7" s="25">
        <v>90.38</v>
      </c>
      <c r="P7" s="25">
        <v>64.239999999999995</v>
      </c>
      <c r="Q7" s="25">
        <v>3190</v>
      </c>
      <c r="R7" s="25">
        <v>25909</v>
      </c>
      <c r="S7" s="25">
        <v>351.84</v>
      </c>
      <c r="T7" s="25">
        <v>73.64</v>
      </c>
      <c r="U7" s="25">
        <v>16563</v>
      </c>
      <c r="V7" s="25">
        <v>31.12</v>
      </c>
      <c r="W7" s="25">
        <v>532.23</v>
      </c>
      <c r="X7" s="25">
        <v>137.51</v>
      </c>
      <c r="Y7" s="25">
        <v>131.97</v>
      </c>
      <c r="Z7" s="25">
        <v>131</v>
      </c>
      <c r="AA7" s="25">
        <v>136.54</v>
      </c>
      <c r="AB7" s="25">
        <v>139.58000000000001</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395.43</v>
      </c>
      <c r="AU7" s="25">
        <v>428.22</v>
      </c>
      <c r="AV7" s="25">
        <v>435.35</v>
      </c>
      <c r="AW7" s="25">
        <v>569.28</v>
      </c>
      <c r="AX7" s="25">
        <v>981.16</v>
      </c>
      <c r="AY7" s="25">
        <v>359.47</v>
      </c>
      <c r="AZ7" s="25">
        <v>369.69</v>
      </c>
      <c r="BA7" s="25">
        <v>379.08</v>
      </c>
      <c r="BB7" s="25">
        <v>367.55</v>
      </c>
      <c r="BC7" s="25">
        <v>378.56</v>
      </c>
      <c r="BD7" s="25">
        <v>261.51</v>
      </c>
      <c r="BE7" s="25">
        <v>174.15</v>
      </c>
      <c r="BF7" s="25">
        <v>161.55000000000001</v>
      </c>
      <c r="BG7" s="25">
        <v>149.71</v>
      </c>
      <c r="BH7" s="25">
        <v>147.54</v>
      </c>
      <c r="BI7" s="25">
        <v>126.54</v>
      </c>
      <c r="BJ7" s="25">
        <v>401.79</v>
      </c>
      <c r="BK7" s="25">
        <v>402.99</v>
      </c>
      <c r="BL7" s="25">
        <v>398.98</v>
      </c>
      <c r="BM7" s="25">
        <v>418.68</v>
      </c>
      <c r="BN7" s="25">
        <v>395.68</v>
      </c>
      <c r="BO7" s="25">
        <v>265.16000000000003</v>
      </c>
      <c r="BP7" s="25">
        <v>127.51</v>
      </c>
      <c r="BQ7" s="25">
        <v>123.16</v>
      </c>
      <c r="BR7" s="25">
        <v>123.14</v>
      </c>
      <c r="BS7" s="25">
        <v>116.52</v>
      </c>
      <c r="BT7" s="25">
        <v>132.51</v>
      </c>
      <c r="BU7" s="25">
        <v>100.12</v>
      </c>
      <c r="BV7" s="25">
        <v>98.66</v>
      </c>
      <c r="BW7" s="25">
        <v>98.64</v>
      </c>
      <c r="BX7" s="25">
        <v>94.78</v>
      </c>
      <c r="BY7" s="25">
        <v>97.59</v>
      </c>
      <c r="BZ7" s="25">
        <v>102.35</v>
      </c>
      <c r="CA7" s="25">
        <v>130.37</v>
      </c>
      <c r="CB7" s="25">
        <v>135.6</v>
      </c>
      <c r="CC7" s="25">
        <v>134.93</v>
      </c>
      <c r="CD7" s="25">
        <v>130.30000000000001</v>
      </c>
      <c r="CE7" s="25">
        <v>126.34</v>
      </c>
      <c r="CF7" s="25">
        <v>174.97</v>
      </c>
      <c r="CG7" s="25">
        <v>178.59</v>
      </c>
      <c r="CH7" s="25">
        <v>178.92</v>
      </c>
      <c r="CI7" s="25">
        <v>181.3</v>
      </c>
      <c r="CJ7" s="25">
        <v>181.71</v>
      </c>
      <c r="CK7" s="25">
        <v>167.74</v>
      </c>
      <c r="CL7" s="25">
        <v>60.91</v>
      </c>
      <c r="CM7" s="25">
        <v>62.93</v>
      </c>
      <c r="CN7" s="25">
        <v>56.09</v>
      </c>
      <c r="CO7" s="25">
        <v>58.2</v>
      </c>
      <c r="CP7" s="25">
        <v>54.09</v>
      </c>
      <c r="CQ7" s="25">
        <v>55.63</v>
      </c>
      <c r="CR7" s="25">
        <v>55.03</v>
      </c>
      <c r="CS7" s="25">
        <v>55.14</v>
      </c>
      <c r="CT7" s="25">
        <v>55.89</v>
      </c>
      <c r="CU7" s="25">
        <v>55.72</v>
      </c>
      <c r="CV7" s="25">
        <v>60.29</v>
      </c>
      <c r="CW7" s="25">
        <v>75.52</v>
      </c>
      <c r="CX7" s="25">
        <v>70.88</v>
      </c>
      <c r="CY7" s="25">
        <v>80.41</v>
      </c>
      <c r="CZ7" s="25">
        <v>80.150000000000006</v>
      </c>
      <c r="DA7" s="25">
        <v>84.07</v>
      </c>
      <c r="DB7" s="25">
        <v>82.04</v>
      </c>
      <c r="DC7" s="25">
        <v>81.900000000000006</v>
      </c>
      <c r="DD7" s="25">
        <v>81.39</v>
      </c>
      <c r="DE7" s="25">
        <v>81.27</v>
      </c>
      <c r="DF7" s="25">
        <v>81.260000000000005</v>
      </c>
      <c r="DG7" s="25">
        <v>90.12</v>
      </c>
      <c r="DH7" s="25">
        <v>40.42</v>
      </c>
      <c r="DI7" s="25">
        <v>41.04</v>
      </c>
      <c r="DJ7" s="25">
        <v>41.41</v>
      </c>
      <c r="DK7" s="25">
        <v>42.29</v>
      </c>
      <c r="DL7" s="25">
        <v>43.65</v>
      </c>
      <c r="DM7" s="25">
        <v>48.05</v>
      </c>
      <c r="DN7" s="25">
        <v>48.87</v>
      </c>
      <c r="DO7" s="25">
        <v>49.92</v>
      </c>
      <c r="DP7" s="25">
        <v>50.63</v>
      </c>
      <c r="DQ7" s="25">
        <v>51.29</v>
      </c>
      <c r="DR7" s="25">
        <v>50.88</v>
      </c>
      <c r="DS7" s="25">
        <v>24.29</v>
      </c>
      <c r="DT7" s="25">
        <v>21.67</v>
      </c>
      <c r="DU7" s="25">
        <v>18.8</v>
      </c>
      <c r="DV7" s="25">
        <v>17.05</v>
      </c>
      <c r="DW7" s="25">
        <v>18.010000000000002</v>
      </c>
      <c r="DX7" s="25">
        <v>13.39</v>
      </c>
      <c r="DY7" s="25">
        <v>14.85</v>
      </c>
      <c r="DZ7" s="25">
        <v>16.88</v>
      </c>
      <c r="EA7" s="25">
        <v>18.28</v>
      </c>
      <c r="EB7" s="25">
        <v>19.61</v>
      </c>
      <c r="EC7" s="25">
        <v>22.3</v>
      </c>
      <c r="ED7" s="25">
        <v>3.92</v>
      </c>
      <c r="EE7" s="25">
        <v>3.28</v>
      </c>
      <c r="EF7" s="25">
        <v>3.23</v>
      </c>
      <c r="EG7" s="25">
        <v>2.79</v>
      </c>
      <c r="EH7" s="25">
        <v>1.73</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2023-01-11T23:13:13Z</cp:lastPrinted>
  <dcterms:created xsi:type="dcterms:W3CDTF">2022-12-01T01:02:47Z</dcterms:created>
  <dcterms:modified xsi:type="dcterms:W3CDTF">2023-02-20T07:38:23Z</dcterms:modified>
  <cp:category/>
</cp:coreProperties>
</file>