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0270\Desktop\16_有田川町\"/>
    </mc:Choice>
  </mc:AlternateContent>
  <workbookProtection workbookAlgorithmName="SHA-512" workbookHashValue="sWvH/NqzHocBfcxtUPeOhrhso8oQRv4dN49KmP5YStAs6xcsg6pU4Bpiu5aIL1YhTcLIVmnufyzbbTTGzujNiw==" workbookSaltValue="jj388bR+GJaRdnoR9Lgg3Q=="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alcChain>
</file>

<file path=xl/sharedStrings.xml><?xml version="1.0" encoding="utf-8"?>
<sst xmlns="http://schemas.openxmlformats.org/spreadsheetml/2006/main" count="236" uniqueCount="120">
  <si>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</si>
  <si>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</si>
  <si>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</si>
  <si>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</si>
  <si>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</si>
  <si>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</si>
  <si>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</si>
  <si>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</si>
  <si>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</si>
  <si>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</si>
  <si>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</si>
  <si>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</si>
  <si>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</si>
  <si>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</si>
  <si>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</si>
  <si>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</si>
  <si>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</si>
  <si>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</si>
  <si>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</si>
  <si>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</si>
  <si>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</si>
  <si>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</si>
  <si>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</si>
  <si>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</si>
  <si>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</si>
  <si>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</si>
  <si>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</si>
  <si>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</si>
  <si>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</si>
  <si>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</si>
  <si>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</si>
  <si>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</si>
  <si>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</si>
  <si>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</si>
  <si>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</si>
  <si>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</si>
  <si>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</si>
  <si>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</si>
  <si>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</si>
  <si>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</si>
  <si>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</si>
  <si>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</si>
  <si>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</si>
  <si>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</si>
  <si>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</si>
  <si>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</si>
  <si>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</si>
  <si>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</si>
  <si>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</si>
  <si>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</si>
  <si>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</si>
  <si>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</si>
  <si>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</si>
  <si>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</si>
  <si>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</si>
  <si>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</si>
  <si>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</si>
  <si>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</si>
  <si>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</si>
  <si>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</si>
  <si>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</si>
  <si>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</si>
  <si>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</si>
  <si>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</si>
  <si>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</si>
  <si>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</si>
  <si>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</si>
  <si>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</si>
  <si>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</si>
  <si>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</si>
  <si>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</si>
  <si>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</si>
  <si>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</si>
  <si>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</si>
  <si>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</si>
  <si>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</si>
  <si>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</si>
  <si>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</si>
  <si>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</si>
  <si>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</si>
  <si>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</si>
  <si>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</si>
  <si>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</si>
  <si>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</si>
  <si>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</si>
  <si>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</si>
  <si>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</si>
  <si>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</si>
  <si>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</si>
  <si>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</si>
  <si>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</si>
  <si>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</si>
  <si>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</si>
  <si>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</si>
  <si>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</si>
  <si>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</si>
  <si>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</si>
  <si>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</si>
  <si>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和歌山県　有田川町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</si>
  <si>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</si>
  <si>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</si>
  <si>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</si>
  <si>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</si>
  <si>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</si>
  <si>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</si>
  <si>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</si>
  <si>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</si>
  <si>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</si>
  <si>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</si>
  <si>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</si>
  <si>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</si>
  <si>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</si>
  <si>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</si>
  <si>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</si>
  <si>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</si>
  <si>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</si>
  <si>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</si>
  <si>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管渠の耐用年数が50年であることを考えると、老朽化による管渠改善・更新は現時点においては必要ないものと思われます。そのため、管渠の更新等は未実施であり、③「管渠改善率」について当該値は0％となっています。しかしながら、管渠の老朽化も避けられないものであるため、点検・更新に係る財源の確保が今後の課題です。</t>
    <rPh sb="131" eb="133">
      <t>テンケン</t>
    </rPh>
    <phoneticPr fontId="4"/>
  </si>
  <si>
    <r>
      <t>　有田川町の農業集落排水事業は、地域の実情に応じて5箇所（うち１箇所は令和３年度に統合し廃止）の処理区域で整備されています。
　⑧「水洗化率」については昨年度と比べて横ばいであり、類似団体平均値とほぼ近いものとなっています。しかしながら⑤「経費回収率」については類似団体平均値を下回っており、</t>
    </r>
    <r>
      <rPr>
        <sz val="12"/>
        <rFont val="ＭＳ ゴシック"/>
        <family val="3"/>
        <charset val="128"/>
      </rPr>
      <t>使用料で回収すべき経費が賄えていない現状となっています。今後も更なる維持管理費の削減に取り組み効率よい経営が必要であると考えます。</t>
    </r>
    <rPh sb="1" eb="5">
      <t>アリダガワチョウ</t>
    </rPh>
    <rPh sb="6" eb="8">
      <t>ノウギョウ</t>
    </rPh>
    <rPh sb="8" eb="10">
      <t>シュウラク</t>
    </rPh>
    <rPh sb="10" eb="12">
      <t>ハイスイ</t>
    </rPh>
    <rPh sb="12" eb="14">
      <t>ジギョウ</t>
    </rPh>
    <rPh sb="16" eb="18">
      <t>チイキ</t>
    </rPh>
    <rPh sb="19" eb="21">
      <t>ジツジョウ</t>
    </rPh>
    <rPh sb="22" eb="23">
      <t>オウ</t>
    </rPh>
    <rPh sb="26" eb="28">
      <t>カショ</t>
    </rPh>
    <rPh sb="32" eb="34">
      <t>カショ</t>
    </rPh>
    <rPh sb="35" eb="37">
      <t>レイワ</t>
    </rPh>
    <rPh sb="38" eb="40">
      <t>ネンド</t>
    </rPh>
    <rPh sb="41" eb="43">
      <t>トウゴウ</t>
    </rPh>
    <rPh sb="44" eb="46">
      <t>ハイシ</t>
    </rPh>
    <rPh sb="48" eb="50">
      <t>ショリ</t>
    </rPh>
    <rPh sb="50" eb="52">
      <t>クイキ</t>
    </rPh>
    <rPh sb="53" eb="55">
      <t>セイビ</t>
    </rPh>
    <rPh sb="66" eb="69">
      <t>スイセンカ</t>
    </rPh>
    <rPh sb="69" eb="70">
      <t>リツ</t>
    </rPh>
    <rPh sb="76" eb="79">
      <t>サクネンド</t>
    </rPh>
    <rPh sb="80" eb="81">
      <t>クラ</t>
    </rPh>
    <rPh sb="83" eb="84">
      <t>ヨコ</t>
    </rPh>
    <rPh sb="94" eb="97">
      <t>ヘイキンチ</t>
    </rPh>
    <rPh sb="100" eb="101">
      <t>チカ</t>
    </rPh>
    <rPh sb="120" eb="122">
      <t>ケイヒ</t>
    </rPh>
    <rPh sb="122" eb="125">
      <t>カイシュウリツ</t>
    </rPh>
    <rPh sb="131" eb="135">
      <t>ルイジダンタイ</t>
    </rPh>
    <rPh sb="139" eb="141">
      <t>シタマワ</t>
    </rPh>
    <rPh sb="146" eb="149">
      <t>シヨウリョウ</t>
    </rPh>
    <rPh sb="150" eb="152">
      <t>カイシュウ</t>
    </rPh>
    <rPh sb="155" eb="157">
      <t>ケイヒ</t>
    </rPh>
    <rPh sb="158" eb="159">
      <t>マカナ</t>
    </rPh>
    <rPh sb="164" eb="166">
      <t>ゲンジョウ</t>
    </rPh>
    <rPh sb="174" eb="176">
      <t>コンゴ</t>
    </rPh>
    <rPh sb="177" eb="178">
      <t>サラ</t>
    </rPh>
    <rPh sb="180" eb="182">
      <t>イジ</t>
    </rPh>
    <rPh sb="182" eb="185">
      <t>カンリヒ</t>
    </rPh>
    <rPh sb="186" eb="188">
      <t>サクゲン</t>
    </rPh>
    <rPh sb="189" eb="190">
      <t>ト</t>
    </rPh>
    <rPh sb="191" eb="192">
      <t>ク</t>
    </rPh>
    <rPh sb="193" eb="195">
      <t>コウリツ</t>
    </rPh>
    <rPh sb="197" eb="199">
      <t>ケイエイ</t>
    </rPh>
    <rPh sb="200" eb="202">
      <t>ヒツヨウ</t>
    </rPh>
    <rPh sb="206" eb="207">
      <t>カンガ</t>
    </rPh>
    <phoneticPr fontId="4"/>
  </si>
  <si>
    <t>　今後も引き続き、維持管理費の効率化、接続率の向上を重点課題として取り組みます。
　また、有田川町内の農業集落排水事業については、令和5年度末を目標に、有田川町公共下水道事業との統合整備事業を実施しています。
　それに伴い、令和6年度からは農業集落排水事業特別会計は廃止します。</t>
    <rPh sb="45" eb="49">
      <t>ア</t>
    </rPh>
    <rPh sb="49" eb="50">
      <t>ナイ</t>
    </rPh>
    <rPh sb="51" eb="53">
      <t>ノウギョウ</t>
    </rPh>
    <rPh sb="53" eb="55">
      <t>シュウラク</t>
    </rPh>
    <rPh sb="55" eb="57">
      <t>ハイスイ</t>
    </rPh>
    <rPh sb="57" eb="59">
      <t>ジギョウ</t>
    </rPh>
    <rPh sb="65" eb="67">
      <t>レイワ</t>
    </rPh>
    <rPh sb="68" eb="70">
      <t>ネンド</t>
    </rPh>
    <rPh sb="70" eb="71">
      <t>マツ</t>
    </rPh>
    <rPh sb="72" eb="74">
      <t>モクヒョウ</t>
    </rPh>
    <rPh sb="76" eb="80">
      <t>ア</t>
    </rPh>
    <rPh sb="80" eb="82">
      <t>コウキョウ</t>
    </rPh>
    <rPh sb="82" eb="85">
      <t>ゲスイドウ</t>
    </rPh>
    <rPh sb="85" eb="87">
      <t>ジギョウ</t>
    </rPh>
    <rPh sb="89" eb="91">
      <t>トウゴウ</t>
    </rPh>
    <rPh sb="91" eb="93">
      <t>セイビ</t>
    </rPh>
    <rPh sb="93" eb="95">
      <t>ジギョウ</t>
    </rPh>
    <rPh sb="96" eb="98">
      <t>ジッシ</t>
    </rPh>
    <rPh sb="109" eb="110">
      <t>トモナ</t>
    </rPh>
    <rPh sb="112" eb="114">
      <t>レイワ</t>
    </rPh>
    <rPh sb="115" eb="117">
      <t>ネンド</t>
    </rPh>
    <rPh sb="120" eb="122">
      <t>ノウギョウ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</si>
</sst>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color theme="1"/>
      <name val="ＭＳ ゴシック"/>
      <family val="3"/>
      <charset val="128"/>
    </font>
    <font>
      <sz val="12"/>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6FD-446E-9D4D-40B9458FEDC7}"/>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0.01</c:v>
                </c:pt>
                <c:pt idx="2">
                  <c:v>0.02</c:v>
                </c:pt>
                <c:pt idx="3">
                  <c:v>0.25</c:v>
                </c:pt>
                <c:pt idx="4">
                  <c:v>0.05</c:v>
                </c:pt>
              </c:numCache>
            </c:numRef>
          </c:val>
          <c:smooth val="0"/>
          <c:extLst>
            <c:ext xmlns:c16="http://schemas.microsoft.com/office/drawing/2014/chart" uri="{C3380CC4-5D6E-409C-BE32-E72D297353CC}">
              <c16:uniqueId val="{00000001-66FD-446E-9D4D-40B9458FEDC7}"/>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56.08</c:v>
                </c:pt>
                <c:pt idx="1">
                  <c:v>56.78</c:v>
                </c:pt>
                <c:pt idx="2">
                  <c:v>58.29</c:v>
                </c:pt>
                <c:pt idx="3">
                  <c:v>59.56</c:v>
                </c:pt>
                <c:pt idx="4">
                  <c:v>60.38</c:v>
                </c:pt>
              </c:numCache>
            </c:numRef>
          </c:val>
          <c:extLst>
            <c:ext xmlns:c16="http://schemas.microsoft.com/office/drawing/2014/chart" uri="{C3380CC4-5D6E-409C-BE32-E72D297353CC}">
              <c16:uniqueId val="{00000000-A269-445A-B394-081EB5620CF0}"/>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51.75</c:v>
                </c:pt>
                <c:pt idx="1">
                  <c:v>50.68</c:v>
                </c:pt>
                <c:pt idx="2">
                  <c:v>50.14</c:v>
                </c:pt>
                <c:pt idx="3">
                  <c:v>54.83</c:v>
                </c:pt>
                <c:pt idx="4">
                  <c:v>66.53</c:v>
                </c:pt>
              </c:numCache>
            </c:numRef>
          </c:val>
          <c:smooth val="0"/>
          <c:extLst>
            <c:ext xmlns:c16="http://schemas.microsoft.com/office/drawing/2014/chart" uri="{C3380CC4-5D6E-409C-BE32-E72D297353CC}">
              <c16:uniqueId val="{00000001-A269-445A-B394-081EB5620CF0}"/>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80.989999999999995</c:v>
                </c:pt>
                <c:pt idx="1">
                  <c:v>80.010000000000005</c:v>
                </c:pt>
                <c:pt idx="2">
                  <c:v>79.099999999999994</c:v>
                </c:pt>
                <c:pt idx="3">
                  <c:v>80.760000000000005</c:v>
                </c:pt>
                <c:pt idx="4">
                  <c:v>80.34</c:v>
                </c:pt>
              </c:numCache>
            </c:numRef>
          </c:val>
          <c:extLst>
            <c:ext xmlns:c16="http://schemas.microsoft.com/office/drawing/2014/chart" uri="{C3380CC4-5D6E-409C-BE32-E72D297353CC}">
              <c16:uniqueId val="{00000000-3866-4798-8D52-8F47107A2253}"/>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84.84</c:v>
                </c:pt>
                <c:pt idx="1">
                  <c:v>84.86</c:v>
                </c:pt>
                <c:pt idx="2">
                  <c:v>84.98</c:v>
                </c:pt>
                <c:pt idx="3">
                  <c:v>84.7</c:v>
                </c:pt>
                <c:pt idx="4">
                  <c:v>84.67</c:v>
                </c:pt>
              </c:numCache>
            </c:numRef>
          </c:val>
          <c:smooth val="0"/>
          <c:extLst>
            <c:ext xmlns:c16="http://schemas.microsoft.com/office/drawing/2014/chart" uri="{C3380CC4-5D6E-409C-BE32-E72D297353CC}">
              <c16:uniqueId val="{00000001-3866-4798-8D52-8F47107A2253}"/>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82.09</c:v>
                </c:pt>
                <c:pt idx="1">
                  <c:v>81.599999999999994</c:v>
                </c:pt>
                <c:pt idx="2">
                  <c:v>79.739999999999995</c:v>
                </c:pt>
                <c:pt idx="3">
                  <c:v>80.86</c:v>
                </c:pt>
                <c:pt idx="4">
                  <c:v>80.53</c:v>
                </c:pt>
              </c:numCache>
            </c:numRef>
          </c:val>
          <c:extLst>
            <c:ext xmlns:c16="http://schemas.microsoft.com/office/drawing/2014/chart" uri="{C3380CC4-5D6E-409C-BE32-E72D297353CC}">
              <c16:uniqueId val="{00000000-2280-492B-A95F-C25184D28AE0}"/>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280-492B-A95F-C25184D28AE0}"/>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C6A-4460-BF07-AA3FE9148527}"/>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C6A-4460-BF07-AA3FE9148527}"/>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18A-4AF2-A33D-3AD6E8714320}"/>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18A-4AF2-A33D-3AD6E8714320}"/>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7D2-4570-B797-A6EEE14D2928}"/>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7D2-4570-B797-A6EEE14D2928}"/>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56E-4454-8339-966BF2FB2043}"/>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56E-4454-8339-966BF2FB2043}"/>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DAD-4504-82C8-5CDB41093D85}"/>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855.8</c:v>
                </c:pt>
                <c:pt idx="1">
                  <c:v>789.46</c:v>
                </c:pt>
                <c:pt idx="2">
                  <c:v>826.83</c:v>
                </c:pt>
                <c:pt idx="3">
                  <c:v>867.83</c:v>
                </c:pt>
                <c:pt idx="4">
                  <c:v>791.76</c:v>
                </c:pt>
              </c:numCache>
            </c:numRef>
          </c:val>
          <c:smooth val="0"/>
          <c:extLst>
            <c:ext xmlns:c16="http://schemas.microsoft.com/office/drawing/2014/chart" uri="{C3380CC4-5D6E-409C-BE32-E72D297353CC}">
              <c16:uniqueId val="{00000001-CDAD-4504-82C8-5CDB41093D85}"/>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38.92</c:v>
                </c:pt>
                <c:pt idx="1">
                  <c:v>36.97</c:v>
                </c:pt>
                <c:pt idx="2">
                  <c:v>41.3</c:v>
                </c:pt>
                <c:pt idx="3">
                  <c:v>35.46</c:v>
                </c:pt>
                <c:pt idx="4">
                  <c:v>36.54</c:v>
                </c:pt>
              </c:numCache>
            </c:numRef>
          </c:val>
          <c:extLst>
            <c:ext xmlns:c16="http://schemas.microsoft.com/office/drawing/2014/chart" uri="{C3380CC4-5D6E-409C-BE32-E72D297353CC}">
              <c16:uniqueId val="{00000000-E1AF-40B3-9F94-921E981880D0}"/>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59.8</c:v>
                </c:pt>
                <c:pt idx="1">
                  <c:v>57.77</c:v>
                </c:pt>
                <c:pt idx="2">
                  <c:v>57.31</c:v>
                </c:pt>
                <c:pt idx="3">
                  <c:v>57.08</c:v>
                </c:pt>
                <c:pt idx="4">
                  <c:v>56.26</c:v>
                </c:pt>
              </c:numCache>
            </c:numRef>
          </c:val>
          <c:smooth val="0"/>
          <c:extLst>
            <c:ext xmlns:c16="http://schemas.microsoft.com/office/drawing/2014/chart" uri="{C3380CC4-5D6E-409C-BE32-E72D297353CC}">
              <c16:uniqueId val="{00000001-E1AF-40B3-9F94-921E981880D0}"/>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382.11</c:v>
                </c:pt>
                <c:pt idx="1">
                  <c:v>401.55</c:v>
                </c:pt>
                <c:pt idx="2">
                  <c:v>360.67</c:v>
                </c:pt>
                <c:pt idx="3">
                  <c:v>413.76</c:v>
                </c:pt>
                <c:pt idx="4">
                  <c:v>390.73</c:v>
                </c:pt>
              </c:numCache>
            </c:numRef>
          </c:val>
          <c:extLst>
            <c:ext xmlns:c16="http://schemas.microsoft.com/office/drawing/2014/chart" uri="{C3380CC4-5D6E-409C-BE32-E72D297353CC}">
              <c16:uniqueId val="{00000000-65D0-460B-85FC-CA179BB7AA94}"/>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263.76</c:v>
                </c:pt>
                <c:pt idx="1">
                  <c:v>274.35000000000002</c:v>
                </c:pt>
                <c:pt idx="2">
                  <c:v>273.52</c:v>
                </c:pt>
                <c:pt idx="3">
                  <c:v>274.99</c:v>
                </c:pt>
                <c:pt idx="4">
                  <c:v>282.08999999999997</c:v>
                </c:pt>
              </c:numCache>
            </c:numRef>
          </c:val>
          <c:smooth val="0"/>
          <c:extLst>
            <c:ext xmlns:c16="http://schemas.microsoft.com/office/drawing/2014/chart" uri="{C3380CC4-5D6E-409C-BE32-E72D297353CC}">
              <c16:uniqueId val="{00000001-65D0-460B-85FC-CA179BB7AA94}"/>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【786.37】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【86.91】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【61.14】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【256.97】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view="pageBreakPreview" zoomScaleNormal="100" zoomScaleSheetLayoutView="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和歌山県　有田川町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法非適用</v>
      </c>
      <c r="C8" s="40"/>
      <c r="D8" s="40"/>
      <c r="E8" s="40"/>
      <c r="F8" s="40"/>
      <c r="G8" s="40"/>
      <c r="H8" s="40"/>
      <c r="I8" s="40" t="str">
        <f>データ!J6</f>
        <v>下水道事業</v>
      </c>
      <c r="J8" s="40"/>
      <c r="K8" s="40"/>
      <c r="L8" s="40"/>
      <c r="M8" s="40"/>
      <c r="N8" s="40"/>
      <c r="O8" s="40"/>
      <c r="P8" s="40" t="str">
        <f>データ!K6</f>
        <v>農業集落排水</v>
      </c>
      <c r="Q8" s="40"/>
      <c r="R8" s="40"/>
      <c r="S8" s="40"/>
      <c r="T8" s="40"/>
      <c r="U8" s="40"/>
      <c r="V8" s="40"/>
      <c r="W8" s="40" t="str">
        <f>データ!L6</f>
        <v>F2</v>
      </c>
      <c r="X8" s="40"/>
      <c r="Y8" s="40"/>
      <c r="Z8" s="40"/>
      <c r="AA8" s="40"/>
      <c r="AB8" s="40"/>
      <c r="AC8" s="40"/>
      <c r="AD8" s="41" t="str">
        <f>データ!$M$6</f>
        <v>非設置</v>
      </c>
      <c r="AE8" s="41"/>
      <c r="AF8" s="41"/>
      <c r="AG8" s="41"/>
      <c r="AH8" s="41"/>
      <c r="AI8" s="41"/>
      <c r="AJ8" s="41"/>
      <c r="AK8" s="3"/>
      <c r="AL8" s="42">
        <f>データ!S6</f>
        <v>25909</v>
      </c>
      <c r="AM8" s="42"/>
      <c r="AN8" s="42"/>
      <c r="AO8" s="42"/>
      <c r="AP8" s="42"/>
      <c r="AQ8" s="42"/>
      <c r="AR8" s="42"/>
      <c r="AS8" s="42"/>
      <c r="AT8" s="35">
        <f>データ!T6</f>
        <v>351.84</v>
      </c>
      <c r="AU8" s="35"/>
      <c r="AV8" s="35"/>
      <c r="AW8" s="35"/>
      <c r="AX8" s="35"/>
      <c r="AY8" s="35"/>
      <c r="AZ8" s="35"/>
      <c r="BA8" s="35"/>
      <c r="BB8" s="35">
        <f>データ!U6</f>
        <v>73.64</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t="str">
        <f>データ!O6</f>
        <v>該当数値なし</v>
      </c>
      <c r="J10" s="35"/>
      <c r="K10" s="35"/>
      <c r="L10" s="35"/>
      <c r="M10" s="35"/>
      <c r="N10" s="35"/>
      <c r="O10" s="35"/>
      <c r="P10" s="35">
        <f>データ!P6</f>
        <v>13.73</v>
      </c>
      <c r="Q10" s="35"/>
      <c r="R10" s="35"/>
      <c r="S10" s="35"/>
      <c r="T10" s="35"/>
      <c r="U10" s="35"/>
      <c r="V10" s="35"/>
      <c r="W10" s="35">
        <f>データ!Q6</f>
        <v>108.62</v>
      </c>
      <c r="X10" s="35"/>
      <c r="Y10" s="35"/>
      <c r="Z10" s="35"/>
      <c r="AA10" s="35"/>
      <c r="AB10" s="35"/>
      <c r="AC10" s="35"/>
      <c r="AD10" s="42">
        <f>データ!R6</f>
        <v>3630</v>
      </c>
      <c r="AE10" s="42"/>
      <c r="AF10" s="42"/>
      <c r="AG10" s="42"/>
      <c r="AH10" s="42"/>
      <c r="AI10" s="42"/>
      <c r="AJ10" s="42"/>
      <c r="AK10" s="2"/>
      <c r="AL10" s="42">
        <f>データ!V6</f>
        <v>3540</v>
      </c>
      <c r="AM10" s="42"/>
      <c r="AN10" s="42"/>
      <c r="AO10" s="42"/>
      <c r="AP10" s="42"/>
      <c r="AQ10" s="42"/>
      <c r="AR10" s="42"/>
      <c r="AS10" s="42"/>
      <c r="AT10" s="35">
        <f>データ!W6</f>
        <v>1.39</v>
      </c>
      <c r="AU10" s="35"/>
      <c r="AV10" s="35"/>
      <c r="AW10" s="35"/>
      <c r="AX10" s="35"/>
      <c r="AY10" s="35"/>
      <c r="AZ10" s="35"/>
      <c r="BA10" s="35"/>
      <c r="BB10" s="35">
        <f>データ!X6</f>
        <v>2546.7600000000002</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15">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15">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118</v>
      </c>
      <c r="BM16" s="62"/>
      <c r="BN16" s="62"/>
      <c r="BO16" s="62"/>
      <c r="BP16" s="62"/>
      <c r="BQ16" s="62"/>
      <c r="BR16" s="62"/>
      <c r="BS16" s="62"/>
      <c r="BT16" s="62"/>
      <c r="BU16" s="62"/>
      <c r="BV16" s="62"/>
      <c r="BW16" s="62"/>
      <c r="BX16" s="62"/>
      <c r="BY16" s="62"/>
      <c r="BZ16" s="6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1" t="s">
        <v>117</v>
      </c>
      <c r="BM47" s="62"/>
      <c r="BN47" s="62"/>
      <c r="BO47" s="62"/>
      <c r="BP47" s="62"/>
      <c r="BQ47" s="62"/>
      <c r="BR47" s="62"/>
      <c r="BS47" s="62"/>
      <c r="BT47" s="62"/>
      <c r="BU47" s="62"/>
      <c r="BV47" s="62"/>
      <c r="BW47" s="62"/>
      <c r="BX47" s="62"/>
      <c r="BY47" s="62"/>
      <c r="BZ47" s="6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1"/>
      <c r="BM48" s="62"/>
      <c r="BN48" s="62"/>
      <c r="BO48" s="62"/>
      <c r="BP48" s="62"/>
      <c r="BQ48" s="62"/>
      <c r="BR48" s="62"/>
      <c r="BS48" s="62"/>
      <c r="BT48" s="62"/>
      <c r="BU48" s="62"/>
      <c r="BV48" s="62"/>
      <c r="BW48" s="62"/>
      <c r="BX48" s="62"/>
      <c r="BY48" s="62"/>
      <c r="BZ48" s="6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1"/>
      <c r="BM49" s="62"/>
      <c r="BN49" s="62"/>
      <c r="BO49" s="62"/>
      <c r="BP49" s="62"/>
      <c r="BQ49" s="62"/>
      <c r="BR49" s="62"/>
      <c r="BS49" s="62"/>
      <c r="BT49" s="62"/>
      <c r="BU49" s="62"/>
      <c r="BV49" s="62"/>
      <c r="BW49" s="62"/>
      <c r="BX49" s="62"/>
      <c r="BY49" s="62"/>
      <c r="BZ49" s="6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1"/>
      <c r="BM50" s="62"/>
      <c r="BN50" s="62"/>
      <c r="BO50" s="62"/>
      <c r="BP50" s="62"/>
      <c r="BQ50" s="62"/>
      <c r="BR50" s="62"/>
      <c r="BS50" s="62"/>
      <c r="BT50" s="62"/>
      <c r="BU50" s="62"/>
      <c r="BV50" s="62"/>
      <c r="BW50" s="62"/>
      <c r="BX50" s="62"/>
      <c r="BY50" s="62"/>
      <c r="BZ50" s="6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1"/>
      <c r="BM51" s="62"/>
      <c r="BN51" s="62"/>
      <c r="BO51" s="62"/>
      <c r="BP51" s="62"/>
      <c r="BQ51" s="62"/>
      <c r="BR51" s="62"/>
      <c r="BS51" s="62"/>
      <c r="BT51" s="62"/>
      <c r="BU51" s="62"/>
      <c r="BV51" s="62"/>
      <c r="BW51" s="62"/>
      <c r="BX51" s="62"/>
      <c r="BY51" s="62"/>
      <c r="BZ51" s="6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1"/>
      <c r="BM52" s="62"/>
      <c r="BN52" s="62"/>
      <c r="BO52" s="62"/>
      <c r="BP52" s="62"/>
      <c r="BQ52" s="62"/>
      <c r="BR52" s="62"/>
      <c r="BS52" s="62"/>
      <c r="BT52" s="62"/>
      <c r="BU52" s="62"/>
      <c r="BV52" s="62"/>
      <c r="BW52" s="62"/>
      <c r="BX52" s="62"/>
      <c r="BY52" s="62"/>
      <c r="BZ52" s="6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1"/>
      <c r="BM53" s="62"/>
      <c r="BN53" s="62"/>
      <c r="BO53" s="62"/>
      <c r="BP53" s="62"/>
      <c r="BQ53" s="62"/>
      <c r="BR53" s="62"/>
      <c r="BS53" s="62"/>
      <c r="BT53" s="62"/>
      <c r="BU53" s="62"/>
      <c r="BV53" s="62"/>
      <c r="BW53" s="62"/>
      <c r="BX53" s="62"/>
      <c r="BY53" s="62"/>
      <c r="BZ53" s="6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1"/>
      <c r="BM54" s="62"/>
      <c r="BN54" s="62"/>
      <c r="BO54" s="62"/>
      <c r="BP54" s="62"/>
      <c r="BQ54" s="62"/>
      <c r="BR54" s="62"/>
      <c r="BS54" s="62"/>
      <c r="BT54" s="62"/>
      <c r="BU54" s="62"/>
      <c r="BV54" s="62"/>
      <c r="BW54" s="62"/>
      <c r="BX54" s="62"/>
      <c r="BY54" s="62"/>
      <c r="BZ54" s="6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1"/>
      <c r="BM55" s="62"/>
      <c r="BN55" s="62"/>
      <c r="BO55" s="62"/>
      <c r="BP55" s="62"/>
      <c r="BQ55" s="62"/>
      <c r="BR55" s="62"/>
      <c r="BS55" s="62"/>
      <c r="BT55" s="62"/>
      <c r="BU55" s="62"/>
      <c r="BV55" s="62"/>
      <c r="BW55" s="62"/>
      <c r="BX55" s="62"/>
      <c r="BY55" s="62"/>
      <c r="BZ55" s="6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1"/>
      <c r="BM56" s="62"/>
      <c r="BN56" s="62"/>
      <c r="BO56" s="62"/>
      <c r="BP56" s="62"/>
      <c r="BQ56" s="62"/>
      <c r="BR56" s="62"/>
      <c r="BS56" s="62"/>
      <c r="BT56" s="62"/>
      <c r="BU56" s="62"/>
      <c r="BV56" s="62"/>
      <c r="BW56" s="62"/>
      <c r="BX56" s="62"/>
      <c r="BY56" s="62"/>
      <c r="BZ56" s="6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1"/>
      <c r="BM57" s="62"/>
      <c r="BN57" s="62"/>
      <c r="BO57" s="62"/>
      <c r="BP57" s="62"/>
      <c r="BQ57" s="62"/>
      <c r="BR57" s="62"/>
      <c r="BS57" s="62"/>
      <c r="BT57" s="62"/>
      <c r="BU57" s="62"/>
      <c r="BV57" s="62"/>
      <c r="BW57" s="62"/>
      <c r="BX57" s="62"/>
      <c r="BY57" s="62"/>
      <c r="BZ57" s="6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1"/>
      <c r="BM58" s="62"/>
      <c r="BN58" s="62"/>
      <c r="BO58" s="62"/>
      <c r="BP58" s="62"/>
      <c r="BQ58" s="62"/>
      <c r="BR58" s="62"/>
      <c r="BS58" s="62"/>
      <c r="BT58" s="62"/>
      <c r="BU58" s="62"/>
      <c r="BV58" s="62"/>
      <c r="BW58" s="62"/>
      <c r="BX58" s="62"/>
      <c r="BY58" s="62"/>
      <c r="BZ58" s="6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1"/>
      <c r="BM59" s="62"/>
      <c r="BN59" s="62"/>
      <c r="BO59" s="62"/>
      <c r="BP59" s="62"/>
      <c r="BQ59" s="62"/>
      <c r="BR59" s="62"/>
      <c r="BS59" s="62"/>
      <c r="BT59" s="62"/>
      <c r="BU59" s="62"/>
      <c r="BV59" s="62"/>
      <c r="BW59" s="62"/>
      <c r="BX59" s="62"/>
      <c r="BY59" s="62"/>
      <c r="BZ59" s="63"/>
    </row>
    <row r="60" spans="1:78" ht="13.5" customHeight="1" x14ac:dyDescent="0.15">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61"/>
      <c r="BM60" s="62"/>
      <c r="BN60" s="62"/>
      <c r="BO60" s="62"/>
      <c r="BP60" s="62"/>
      <c r="BQ60" s="62"/>
      <c r="BR60" s="62"/>
      <c r="BS60" s="62"/>
      <c r="BT60" s="62"/>
      <c r="BU60" s="62"/>
      <c r="BV60" s="62"/>
      <c r="BW60" s="62"/>
      <c r="BX60" s="62"/>
      <c r="BY60" s="62"/>
      <c r="BZ60" s="63"/>
    </row>
    <row r="61" spans="1:78" ht="13.5" customHeight="1" x14ac:dyDescent="0.15">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61"/>
      <c r="BM61" s="62"/>
      <c r="BN61" s="62"/>
      <c r="BO61" s="62"/>
      <c r="BP61" s="62"/>
      <c r="BQ61" s="62"/>
      <c r="BR61" s="62"/>
      <c r="BS61" s="62"/>
      <c r="BT61" s="62"/>
      <c r="BU61" s="62"/>
      <c r="BV61" s="62"/>
      <c r="BW61" s="62"/>
      <c r="BX61" s="62"/>
      <c r="BY61" s="62"/>
      <c r="BZ61" s="6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1"/>
      <c r="BM62" s="62"/>
      <c r="BN62" s="62"/>
      <c r="BO62" s="62"/>
      <c r="BP62" s="62"/>
      <c r="BQ62" s="62"/>
      <c r="BR62" s="62"/>
      <c r="BS62" s="62"/>
      <c r="BT62" s="62"/>
      <c r="BU62" s="62"/>
      <c r="BV62" s="62"/>
      <c r="BW62" s="62"/>
      <c r="BX62" s="62"/>
      <c r="BY62" s="62"/>
      <c r="BZ62" s="6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4"/>
      <c r="BM63" s="65"/>
      <c r="BN63" s="65"/>
      <c r="BO63" s="65"/>
      <c r="BP63" s="65"/>
      <c r="BQ63" s="65"/>
      <c r="BR63" s="65"/>
      <c r="BS63" s="65"/>
      <c r="BT63" s="65"/>
      <c r="BU63" s="65"/>
      <c r="BV63" s="65"/>
      <c r="BW63" s="65"/>
      <c r="BX63" s="65"/>
      <c r="BY63" s="65"/>
      <c r="BZ63" s="6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1" t="s">
        <v>119</v>
      </c>
      <c r="BM66" s="62"/>
      <c r="BN66" s="62"/>
      <c r="BO66" s="62"/>
      <c r="BP66" s="62"/>
      <c r="BQ66" s="62"/>
      <c r="BR66" s="62"/>
      <c r="BS66" s="62"/>
      <c r="BT66" s="62"/>
      <c r="BU66" s="62"/>
      <c r="BV66" s="62"/>
      <c r="BW66" s="62"/>
      <c r="BX66" s="62"/>
      <c r="BY66" s="62"/>
      <c r="BZ66" s="6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1"/>
      <c r="BM67" s="62"/>
      <c r="BN67" s="62"/>
      <c r="BO67" s="62"/>
      <c r="BP67" s="62"/>
      <c r="BQ67" s="62"/>
      <c r="BR67" s="62"/>
      <c r="BS67" s="62"/>
      <c r="BT67" s="62"/>
      <c r="BU67" s="62"/>
      <c r="BV67" s="62"/>
      <c r="BW67" s="62"/>
      <c r="BX67" s="62"/>
      <c r="BY67" s="62"/>
      <c r="BZ67" s="6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1"/>
      <c r="BM68" s="62"/>
      <c r="BN68" s="62"/>
      <c r="BO68" s="62"/>
      <c r="BP68" s="62"/>
      <c r="BQ68" s="62"/>
      <c r="BR68" s="62"/>
      <c r="BS68" s="62"/>
      <c r="BT68" s="62"/>
      <c r="BU68" s="62"/>
      <c r="BV68" s="62"/>
      <c r="BW68" s="62"/>
      <c r="BX68" s="62"/>
      <c r="BY68" s="62"/>
      <c r="BZ68" s="6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1"/>
      <c r="BM69" s="62"/>
      <c r="BN69" s="62"/>
      <c r="BO69" s="62"/>
      <c r="BP69" s="62"/>
      <c r="BQ69" s="62"/>
      <c r="BR69" s="62"/>
      <c r="BS69" s="62"/>
      <c r="BT69" s="62"/>
      <c r="BU69" s="62"/>
      <c r="BV69" s="62"/>
      <c r="BW69" s="62"/>
      <c r="BX69" s="62"/>
      <c r="BY69" s="62"/>
      <c r="BZ69" s="6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1"/>
      <c r="BM70" s="62"/>
      <c r="BN70" s="62"/>
      <c r="BO70" s="62"/>
      <c r="BP70" s="62"/>
      <c r="BQ70" s="62"/>
      <c r="BR70" s="62"/>
      <c r="BS70" s="62"/>
      <c r="BT70" s="62"/>
      <c r="BU70" s="62"/>
      <c r="BV70" s="62"/>
      <c r="BW70" s="62"/>
      <c r="BX70" s="62"/>
      <c r="BY70" s="62"/>
      <c r="BZ70" s="6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1"/>
      <c r="BM71" s="62"/>
      <c r="BN71" s="62"/>
      <c r="BO71" s="62"/>
      <c r="BP71" s="62"/>
      <c r="BQ71" s="62"/>
      <c r="BR71" s="62"/>
      <c r="BS71" s="62"/>
      <c r="BT71" s="62"/>
      <c r="BU71" s="62"/>
      <c r="BV71" s="62"/>
      <c r="BW71" s="62"/>
      <c r="BX71" s="62"/>
      <c r="BY71" s="62"/>
      <c r="BZ71" s="6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1"/>
      <c r="BM72" s="62"/>
      <c r="BN72" s="62"/>
      <c r="BO72" s="62"/>
      <c r="BP72" s="62"/>
      <c r="BQ72" s="62"/>
      <c r="BR72" s="62"/>
      <c r="BS72" s="62"/>
      <c r="BT72" s="62"/>
      <c r="BU72" s="62"/>
      <c r="BV72" s="62"/>
      <c r="BW72" s="62"/>
      <c r="BX72" s="62"/>
      <c r="BY72" s="62"/>
      <c r="BZ72" s="6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1"/>
      <c r="BM73" s="62"/>
      <c r="BN73" s="62"/>
      <c r="BO73" s="62"/>
      <c r="BP73" s="62"/>
      <c r="BQ73" s="62"/>
      <c r="BR73" s="62"/>
      <c r="BS73" s="62"/>
      <c r="BT73" s="62"/>
      <c r="BU73" s="62"/>
      <c r="BV73" s="62"/>
      <c r="BW73" s="62"/>
      <c r="BX73" s="62"/>
      <c r="BY73" s="62"/>
      <c r="BZ73" s="6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1"/>
      <c r="BM74" s="62"/>
      <c r="BN74" s="62"/>
      <c r="BO74" s="62"/>
      <c r="BP74" s="62"/>
      <c r="BQ74" s="62"/>
      <c r="BR74" s="62"/>
      <c r="BS74" s="62"/>
      <c r="BT74" s="62"/>
      <c r="BU74" s="62"/>
      <c r="BV74" s="62"/>
      <c r="BW74" s="62"/>
      <c r="BX74" s="62"/>
      <c r="BY74" s="62"/>
      <c r="BZ74" s="6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1"/>
      <c r="BM75" s="62"/>
      <c r="BN75" s="62"/>
      <c r="BO75" s="62"/>
      <c r="BP75" s="62"/>
      <c r="BQ75" s="62"/>
      <c r="BR75" s="62"/>
      <c r="BS75" s="62"/>
      <c r="BT75" s="62"/>
      <c r="BU75" s="62"/>
      <c r="BV75" s="62"/>
      <c r="BW75" s="62"/>
      <c r="BX75" s="62"/>
      <c r="BY75" s="62"/>
      <c r="BZ75" s="6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1"/>
      <c r="BM76" s="62"/>
      <c r="BN76" s="62"/>
      <c r="BO76" s="62"/>
      <c r="BP76" s="62"/>
      <c r="BQ76" s="62"/>
      <c r="BR76" s="62"/>
      <c r="BS76" s="62"/>
      <c r="BT76" s="62"/>
      <c r="BU76" s="62"/>
      <c r="BV76" s="62"/>
      <c r="BW76" s="62"/>
      <c r="BX76" s="62"/>
      <c r="BY76" s="62"/>
      <c r="BZ76" s="6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1"/>
      <c r="BM77" s="62"/>
      <c r="BN77" s="62"/>
      <c r="BO77" s="62"/>
      <c r="BP77" s="62"/>
      <c r="BQ77" s="62"/>
      <c r="BR77" s="62"/>
      <c r="BS77" s="62"/>
      <c r="BT77" s="62"/>
      <c r="BU77" s="62"/>
      <c r="BV77" s="62"/>
      <c r="BW77" s="62"/>
      <c r="BX77" s="62"/>
      <c r="BY77" s="62"/>
      <c r="BZ77" s="6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1"/>
      <c r="BM78" s="62"/>
      <c r="BN78" s="62"/>
      <c r="BO78" s="62"/>
      <c r="BP78" s="62"/>
      <c r="BQ78" s="62"/>
      <c r="BR78" s="62"/>
      <c r="BS78" s="62"/>
      <c r="BT78" s="62"/>
      <c r="BU78" s="62"/>
      <c r="BV78" s="62"/>
      <c r="BW78" s="62"/>
      <c r="BX78" s="62"/>
      <c r="BY78" s="62"/>
      <c r="BZ78" s="6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1"/>
      <c r="BM79" s="62"/>
      <c r="BN79" s="62"/>
      <c r="BO79" s="62"/>
      <c r="BP79" s="62"/>
      <c r="BQ79" s="62"/>
      <c r="BR79" s="62"/>
      <c r="BS79" s="62"/>
      <c r="BT79" s="62"/>
      <c r="BU79" s="62"/>
      <c r="BV79" s="62"/>
      <c r="BW79" s="62"/>
      <c r="BX79" s="62"/>
      <c r="BY79" s="62"/>
      <c r="BZ79" s="6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1"/>
      <c r="BM80" s="62"/>
      <c r="BN80" s="62"/>
      <c r="BO80" s="62"/>
      <c r="BP80" s="62"/>
      <c r="BQ80" s="62"/>
      <c r="BR80" s="62"/>
      <c r="BS80" s="62"/>
      <c r="BT80" s="62"/>
      <c r="BU80" s="62"/>
      <c r="BV80" s="62"/>
      <c r="BW80" s="62"/>
      <c r="BX80" s="62"/>
      <c r="BY80" s="62"/>
      <c r="BZ80" s="6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1"/>
      <c r="BM81" s="62"/>
      <c r="BN81" s="62"/>
      <c r="BO81" s="62"/>
      <c r="BP81" s="62"/>
      <c r="BQ81" s="62"/>
      <c r="BR81" s="62"/>
      <c r="BS81" s="62"/>
      <c r="BT81" s="62"/>
      <c r="BU81" s="62"/>
      <c r="BV81" s="62"/>
      <c r="BW81" s="62"/>
      <c r="BX81" s="62"/>
      <c r="BY81" s="62"/>
      <c r="BZ81" s="6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4"/>
      <c r="BM82" s="65"/>
      <c r="BN82" s="65"/>
      <c r="BO82" s="65"/>
      <c r="BP82" s="65"/>
      <c r="BQ82" s="65"/>
      <c r="BR82" s="65"/>
      <c r="BS82" s="65"/>
      <c r="BT82" s="65"/>
      <c r="BU82" s="65"/>
      <c r="BV82" s="65"/>
      <c r="BW82" s="65"/>
      <c r="BX82" s="65"/>
      <c r="BY82" s="65"/>
      <c r="BZ82" s="66"/>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【786.37】</v>
      </c>
      <c r="I86" s="12" t="str">
        <f>データ!CA6</f>
        <v>【60.65】</v>
      </c>
      <c r="J86" s="12" t="str">
        <f>データ!CL6</f>
        <v>【256.97】</v>
      </c>
      <c r="K86" s="12" t="str">
        <f>データ!CW6</f>
        <v>【61.14】</v>
      </c>
      <c r="L86" s="12" t="str">
        <f>データ!DH6</f>
        <v>【86.91】</v>
      </c>
      <c r="M86" s="12" t="s">
        <v>44</v>
      </c>
      <c r="N86" s="12" t="s">
        <v>44</v>
      </c>
      <c r="O86" s="12" t="str">
        <f>データ!EO6</f>
        <v>【0.03】</v>
      </c>
    </row>
  </sheetData>
  <sheetProtection algorithmName="SHA-512" hashValue="t92Cz55VGM2zsoEq6Vk0Ghe2GHLYhfz/DSWujgz2Mvpm/suCqS15u004UNQGsk61xrZQYYZRtSF2jL8exmtBiw==" saltValue="bQMgCkVeK0S1AgsN0Y+GNg=="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2021</v>
      </c>
      <c r="C6" s="19">
        <f t="shared" ref="C6:X6" si="3">C7</f>
        <v>303666</v>
      </c>
      <c r="D6" s="19">
        <f t="shared" si="3"/>
        <v>47</v>
      </c>
      <c r="E6" s="19">
        <f t="shared" si="3"/>
        <v>17</v>
      </c>
      <c r="F6" s="19">
        <f t="shared" si="3"/>
        <v>5</v>
      </c>
      <c r="G6" s="19">
        <f t="shared" si="3"/>
        <v>0</v>
      </c>
      <c r="H6" s="19" t="str">
        <f t="shared" si="3"/>
        <v>和歌山県　有田川町</v>
      </c>
      <c r="I6" s="19" t="str">
        <f t="shared" si="3"/>
        <v>法非適用</v>
      </c>
      <c r="J6" s="19" t="str">
        <f t="shared" si="3"/>
        <v>下水道事業</v>
      </c>
      <c r="K6" s="19" t="str">
        <f t="shared" si="3"/>
        <v>農業集落排水</v>
      </c>
      <c r="L6" s="19" t="str">
        <f t="shared" si="3"/>
        <v>F2</v>
      </c>
      <c r="M6" s="19" t="str">
        <f t="shared" si="3"/>
        <v>非設置</v>
      </c>
      <c r="N6" s="20" t="str">
        <f t="shared" si="3"/>
        <v>-</v>
      </c>
      <c r="O6" s="20" t="str">
        <f t="shared" si="3"/>
        <v>該当数値なし</v>
      </c>
      <c r="P6" s="20">
        <f t="shared" si="3"/>
        <v>13.73</v>
      </c>
      <c r="Q6" s="20">
        <f t="shared" si="3"/>
        <v>108.62</v>
      </c>
      <c r="R6" s="20">
        <f t="shared" si="3"/>
        <v>3630</v>
      </c>
      <c r="S6" s="20">
        <f t="shared" si="3"/>
        <v>25909</v>
      </c>
      <c r="T6" s="20">
        <f t="shared" si="3"/>
        <v>351.84</v>
      </c>
      <c r="U6" s="20">
        <f t="shared" si="3"/>
        <v>73.64</v>
      </c>
      <c r="V6" s="20">
        <f t="shared" si="3"/>
        <v>3540</v>
      </c>
      <c r="W6" s="20">
        <f t="shared" si="3"/>
        <v>1.39</v>
      </c>
      <c r="X6" s="20">
        <f t="shared" si="3"/>
        <v>2546.7600000000002</v>
      </c>
      <c r="Y6" s="21">
        <f>IF(Y7="",NA(),Y7)</f>
        <v>82.09</v>
      </c>
      <c r="Z6" s="21">
        <f t="shared" ref="Z6:AH6" si="4">IF(Z7="",NA(),Z7)</f>
        <v>81.599999999999994</v>
      </c>
      <c r="AA6" s="21">
        <f t="shared" si="4"/>
        <v>79.739999999999995</v>
      </c>
      <c r="AB6" s="21">
        <f t="shared" si="4"/>
        <v>80.86</v>
      </c>
      <c r="AC6" s="21">
        <f t="shared" si="4"/>
        <v>80.53</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0">
        <f t="shared" si="7"/>
        <v>0</v>
      </c>
      <c r="BJ6" s="20">
        <f t="shared" si="7"/>
        <v>0</v>
      </c>
      <c r="BK6" s="21">
        <f t="shared" si="7"/>
        <v>855.8</v>
      </c>
      <c r="BL6" s="21">
        <f t="shared" si="7"/>
        <v>789.46</v>
      </c>
      <c r="BM6" s="21">
        <f t="shared" si="7"/>
        <v>826.83</v>
      </c>
      <c r="BN6" s="21">
        <f t="shared" si="7"/>
        <v>867.83</v>
      </c>
      <c r="BO6" s="21">
        <f t="shared" si="7"/>
        <v>791.76</v>
      </c>
      <c r="BP6" s="20" t="str">
        <f>IF(BP7="","",IF(BP7="-","【-】","【"&amp;SUBSTITUTE(TEXT(BP7,"#,##0.00"),"-","△")&amp;"】"))</f>
        <v>【786.37】</v>
      </c>
      <c r="BQ6" s="21">
        <f>IF(BQ7="",NA(),BQ7)</f>
        <v>38.92</v>
      </c>
      <c r="BR6" s="21">
        <f t="shared" ref="BR6:BZ6" si="8">IF(BR7="",NA(),BR7)</f>
        <v>36.97</v>
      </c>
      <c r="BS6" s="21">
        <f t="shared" si="8"/>
        <v>41.3</v>
      </c>
      <c r="BT6" s="21">
        <f t="shared" si="8"/>
        <v>35.46</v>
      </c>
      <c r="BU6" s="21">
        <f t="shared" si="8"/>
        <v>36.54</v>
      </c>
      <c r="BV6" s="21">
        <f t="shared" si="8"/>
        <v>59.8</v>
      </c>
      <c r="BW6" s="21">
        <f t="shared" si="8"/>
        <v>57.77</v>
      </c>
      <c r="BX6" s="21">
        <f t="shared" si="8"/>
        <v>57.31</v>
      </c>
      <c r="BY6" s="21">
        <f t="shared" si="8"/>
        <v>57.08</v>
      </c>
      <c r="BZ6" s="21">
        <f t="shared" si="8"/>
        <v>56.26</v>
      </c>
      <c r="CA6" s="20" t="str">
        <f>IF(CA7="","",IF(CA7="-","【-】","【"&amp;SUBSTITUTE(TEXT(CA7,"#,##0.00"),"-","△")&amp;"】"))</f>
        <v>【60.65】</v>
      </c>
      <c r="CB6" s="21">
        <f>IF(CB7="",NA(),CB7)</f>
        <v>382.11</v>
      </c>
      <c r="CC6" s="21">
        <f t="shared" ref="CC6:CK6" si="9">IF(CC7="",NA(),CC7)</f>
        <v>401.55</v>
      </c>
      <c r="CD6" s="21">
        <f t="shared" si="9"/>
        <v>360.67</v>
      </c>
      <c r="CE6" s="21">
        <f t="shared" si="9"/>
        <v>413.76</v>
      </c>
      <c r="CF6" s="21">
        <f t="shared" si="9"/>
        <v>390.73</v>
      </c>
      <c r="CG6" s="21">
        <f t="shared" si="9"/>
        <v>263.76</v>
      </c>
      <c r="CH6" s="21">
        <f t="shared" si="9"/>
        <v>274.35000000000002</v>
      </c>
      <c r="CI6" s="21">
        <f t="shared" si="9"/>
        <v>273.52</v>
      </c>
      <c r="CJ6" s="21">
        <f t="shared" si="9"/>
        <v>274.99</v>
      </c>
      <c r="CK6" s="21">
        <f t="shared" si="9"/>
        <v>282.08999999999997</v>
      </c>
      <c r="CL6" s="20" t="str">
        <f>IF(CL7="","",IF(CL7="-","【-】","【"&amp;SUBSTITUTE(TEXT(CL7,"#,##0.00"),"-","△")&amp;"】"))</f>
        <v>【256.97】</v>
      </c>
      <c r="CM6" s="21">
        <f>IF(CM7="",NA(),CM7)</f>
        <v>56.08</v>
      </c>
      <c r="CN6" s="21">
        <f t="shared" ref="CN6:CV6" si="10">IF(CN7="",NA(),CN7)</f>
        <v>56.78</v>
      </c>
      <c r="CO6" s="21">
        <f t="shared" si="10"/>
        <v>58.29</v>
      </c>
      <c r="CP6" s="21">
        <f t="shared" si="10"/>
        <v>59.56</v>
      </c>
      <c r="CQ6" s="21">
        <f t="shared" si="10"/>
        <v>60.38</v>
      </c>
      <c r="CR6" s="21">
        <f t="shared" si="10"/>
        <v>51.75</v>
      </c>
      <c r="CS6" s="21">
        <f t="shared" si="10"/>
        <v>50.68</v>
      </c>
      <c r="CT6" s="21">
        <f t="shared" si="10"/>
        <v>50.14</v>
      </c>
      <c r="CU6" s="21">
        <f t="shared" si="10"/>
        <v>54.83</v>
      </c>
      <c r="CV6" s="21">
        <f t="shared" si="10"/>
        <v>66.53</v>
      </c>
      <c r="CW6" s="20" t="str">
        <f>IF(CW7="","",IF(CW7="-","【-】","【"&amp;SUBSTITUTE(TEXT(CW7,"#,##0.00"),"-","△")&amp;"】"))</f>
        <v>【61.14】</v>
      </c>
      <c r="CX6" s="21">
        <f>IF(CX7="",NA(),CX7)</f>
        <v>80.989999999999995</v>
      </c>
      <c r="CY6" s="21">
        <f t="shared" ref="CY6:DG6" si="11">IF(CY7="",NA(),CY7)</f>
        <v>80.010000000000005</v>
      </c>
      <c r="CZ6" s="21">
        <f t="shared" si="11"/>
        <v>79.099999999999994</v>
      </c>
      <c r="DA6" s="21">
        <f t="shared" si="11"/>
        <v>80.760000000000005</v>
      </c>
      <c r="DB6" s="21">
        <f t="shared" si="11"/>
        <v>80.34</v>
      </c>
      <c r="DC6" s="21">
        <f t="shared" si="11"/>
        <v>84.84</v>
      </c>
      <c r="DD6" s="21">
        <f t="shared" si="11"/>
        <v>84.86</v>
      </c>
      <c r="DE6" s="21">
        <f t="shared" si="11"/>
        <v>84.98</v>
      </c>
      <c r="DF6" s="21">
        <f t="shared" si="11"/>
        <v>84.7</v>
      </c>
      <c r="DG6" s="21">
        <f t="shared" si="11"/>
        <v>84.67</v>
      </c>
      <c r="DH6" s="20" t="str">
        <f>IF(DH7="","",IF(DH7="-","【-】","【"&amp;SUBSTITUTE(TEXT(DH7,"#,##0.00"),"-","△")&amp;"】"))</f>
        <v>【86.91】</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0.01</v>
      </c>
      <c r="EK6" s="21">
        <f t="shared" si="14"/>
        <v>0.01</v>
      </c>
      <c r="EL6" s="21">
        <f t="shared" si="14"/>
        <v>0.02</v>
      </c>
      <c r="EM6" s="21">
        <f t="shared" si="14"/>
        <v>0.25</v>
      </c>
      <c r="EN6" s="21">
        <f t="shared" si="14"/>
        <v>0.05</v>
      </c>
      <c r="EO6" s="20" t="str">
        <f>IF(EO7="","",IF(EO7="-","【-】","【"&amp;SUBSTITUTE(TEXT(EO7,"#,##0.00"),"-","△")&amp;"】"))</f>
        <v>【0.03】</v>
      </c>
    </row>
    <row r="7" spans="1:145" s="22" customFormat="1" x14ac:dyDescent="0.15">
      <c r="A7" s="14"/>
      <c r="B7" s="23">
        <v>2021</v>
      </c>
      <c r="C7" s="23">
        <v>303666</v>
      </c>
      <c r="D7" s="23">
        <v>47</v>
      </c>
      <c r="E7" s="23">
        <v>17</v>
      </c>
      <c r="F7" s="23">
        <v>5</v>
      </c>
      <c r="G7" s="23">
        <v>0</v>
      </c>
      <c r="H7" s="23" t="s">
        <v>98</v>
      </c>
      <c r="I7" s="23" t="s">
        <v>99</v>
      </c>
      <c r="J7" s="23" t="s">
        <v>100</v>
      </c>
      <c r="K7" s="23" t="s">
        <v>101</v>
      </c>
      <c r="L7" s="23" t="s">
        <v>102</v>
      </c>
      <c r="M7" s="23" t="s">
        <v>103</v>
      </c>
      <c r="N7" s="24" t="s">
        <v>104</v>
      </c>
      <c r="O7" s="24" t="s">
        <v>105</v>
      </c>
      <c r="P7" s="24">
        <v>13.73</v>
      </c>
      <c r="Q7" s="24">
        <v>108.62</v>
      </c>
      <c r="R7" s="24">
        <v>3630</v>
      </c>
      <c r="S7" s="24">
        <v>25909</v>
      </c>
      <c r="T7" s="24">
        <v>351.84</v>
      </c>
      <c r="U7" s="24">
        <v>73.64</v>
      </c>
      <c r="V7" s="24">
        <v>3540</v>
      </c>
      <c r="W7" s="24">
        <v>1.39</v>
      </c>
      <c r="X7" s="24">
        <v>2546.7600000000002</v>
      </c>
      <c r="Y7" s="24">
        <v>82.09</v>
      </c>
      <c r="Z7" s="24">
        <v>81.599999999999994</v>
      </c>
      <c r="AA7" s="24">
        <v>79.739999999999995</v>
      </c>
      <c r="AB7" s="24">
        <v>80.86</v>
      </c>
      <c r="AC7" s="24">
        <v>80.53</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0</v>
      </c>
      <c r="BJ7" s="24">
        <v>0</v>
      </c>
      <c r="BK7" s="24">
        <v>855.8</v>
      </c>
      <c r="BL7" s="24">
        <v>789.46</v>
      </c>
      <c r="BM7" s="24">
        <v>826.83</v>
      </c>
      <c r="BN7" s="24">
        <v>867.83</v>
      </c>
      <c r="BO7" s="24">
        <v>791.76</v>
      </c>
      <c r="BP7" s="24">
        <v>786.37</v>
      </c>
      <c r="BQ7" s="24">
        <v>38.92</v>
      </c>
      <c r="BR7" s="24">
        <v>36.97</v>
      </c>
      <c r="BS7" s="24">
        <v>41.3</v>
      </c>
      <c r="BT7" s="24">
        <v>35.46</v>
      </c>
      <c r="BU7" s="24">
        <v>36.54</v>
      </c>
      <c r="BV7" s="24">
        <v>59.8</v>
      </c>
      <c r="BW7" s="24">
        <v>57.77</v>
      </c>
      <c r="BX7" s="24">
        <v>57.31</v>
      </c>
      <c r="BY7" s="24">
        <v>57.08</v>
      </c>
      <c r="BZ7" s="24">
        <v>56.26</v>
      </c>
      <c r="CA7" s="24">
        <v>60.65</v>
      </c>
      <c r="CB7" s="24">
        <v>382.11</v>
      </c>
      <c r="CC7" s="24">
        <v>401.55</v>
      </c>
      <c r="CD7" s="24">
        <v>360.67</v>
      </c>
      <c r="CE7" s="24">
        <v>413.76</v>
      </c>
      <c r="CF7" s="24">
        <v>390.73</v>
      </c>
      <c r="CG7" s="24">
        <v>263.76</v>
      </c>
      <c r="CH7" s="24">
        <v>274.35000000000002</v>
      </c>
      <c r="CI7" s="24">
        <v>273.52</v>
      </c>
      <c r="CJ7" s="24">
        <v>274.99</v>
      </c>
      <c r="CK7" s="24">
        <v>282.08999999999997</v>
      </c>
      <c r="CL7" s="24">
        <v>256.97000000000003</v>
      </c>
      <c r="CM7" s="24">
        <v>56.08</v>
      </c>
      <c r="CN7" s="24">
        <v>56.78</v>
      </c>
      <c r="CO7" s="24">
        <v>58.29</v>
      </c>
      <c r="CP7" s="24">
        <v>59.56</v>
      </c>
      <c r="CQ7" s="24">
        <v>60.38</v>
      </c>
      <c r="CR7" s="24">
        <v>51.75</v>
      </c>
      <c r="CS7" s="24">
        <v>50.68</v>
      </c>
      <c r="CT7" s="24">
        <v>50.14</v>
      </c>
      <c r="CU7" s="24">
        <v>54.83</v>
      </c>
      <c r="CV7" s="24">
        <v>66.53</v>
      </c>
      <c r="CW7" s="24">
        <v>61.14</v>
      </c>
      <c r="CX7" s="24">
        <v>80.989999999999995</v>
      </c>
      <c r="CY7" s="24">
        <v>80.010000000000005</v>
      </c>
      <c r="CZ7" s="24">
        <v>79.099999999999994</v>
      </c>
      <c r="DA7" s="24">
        <v>80.760000000000005</v>
      </c>
      <c r="DB7" s="24">
        <v>80.34</v>
      </c>
      <c r="DC7" s="24">
        <v>84.84</v>
      </c>
      <c r="DD7" s="24">
        <v>84.86</v>
      </c>
      <c r="DE7" s="24">
        <v>84.98</v>
      </c>
      <c r="DF7" s="24">
        <v>84.7</v>
      </c>
      <c r="DG7" s="24">
        <v>84.67</v>
      </c>
      <c r="DH7" s="24">
        <v>86.91</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0.01</v>
      </c>
      <c r="EK7" s="24">
        <v>0.01</v>
      </c>
      <c r="EL7" s="24">
        <v>0.02</v>
      </c>
      <c r="EM7" s="24">
        <v>0.25</v>
      </c>
      <c r="EN7" s="24">
        <v>0.05</v>
      </c>
      <c r="EO7" s="24">
        <v>0.03</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111</v>
      </c>
    </row>
    <row r="12" spans="1:145" x14ac:dyDescent="0.15">
      <c r="B12">
        <v>1</v>
      </c>
      <c r="C12">
        <v>1</v>
      </c>
      <c r="D12">
        <v>1</v>
      </c>
      <c r="E12">
        <v>2</v>
      </c>
      <c r="F12">
        <v>3</v>
      </c>
      <c r="G12" t="s">
        <v>112</v>
      </c>
    </row>
    <row r="13" spans="1:145" x14ac:dyDescent="0.15">
      <c r="B13" t="s">
        <v>113</v>
      </c>
      <c r="C13" t="s">
        <v>113</v>
      </c>
      <c r="D13" t="s">
        <v>114</v>
      </c>
      <c r="E13" t="s">
        <v>114</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2023-01-10T02:22:27Z</cp:lastPrinted>
  <dcterms:created xsi:type="dcterms:W3CDTF">2022-12-01T01:59:00Z</dcterms:created>
  <dcterms:modified xsi:type="dcterms:W3CDTF">2023-02-20T07:38:25Z</dcterms:modified>
  <cp:category/>
</cp:coreProperties>
</file>