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svfs01h29\財務課$\財政班\財政係\30  公営企業会計関係\R03\R040106経営比較分析表\"/>
    </mc:Choice>
  </mc:AlternateContent>
  <workbookProtection workbookAlgorithmName="SHA-512" workbookHashValue="6IC9Yj2Acc4f499a430dvdN+Q6GVS5Wu1jbOjqG3E6oM0huEq4ZXEEY4RQ9qLkEBOxHqqHL1eGeomPzNjNc1fA==" workbookSaltValue="PFzT1EBF22ucW4Gu2sqgEQ==" workbookSpinCount="100000" lockStructure="1"/>
  <bookViews>
    <workbookView xWindow="0" yWindow="0" windowWidth="28800" windowHeight="123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<sst xmlns="http://schemas.openxmlformats.org/spreadsheetml/2006/main" count="233" uniqueCount="118">
  <si>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</si>
  <si>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</si>
  <si>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</si>
  <si>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</si>
  <si>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</si>
  <si>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</si>
  <si>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</si>
  <si>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</si>
  <si>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</si>
  <si>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</si>
  <si>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</si>
  <si>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</si>
  <si>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</si>
  <si>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</si>
  <si>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</si>
  <si>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</si>
  <si>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</si>
  <si>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</si>
  <si>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</si>
  <si>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</si>
  <si>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</si>
  <si>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</si>
  <si>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</si>
  <si>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</si>
  <si>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</si>
  <si>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</si>
  <si>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</si>
  <si>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</si>
  <si>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</si>
  <si>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</si>
  <si>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</si>
  <si>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</si>
  <si>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</si>
  <si>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</si>
  <si>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</si>
  <si>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</si>
  <si>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</si>
  <si>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</si>
  <si>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</si>
  <si>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</si>
  <si>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</si>
  <si>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</si>
  <si>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</si>
  <si>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</si>
  <si>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</si>
  <si>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</si>
  <si>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</si>
  <si>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</si>
  <si>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</si>
  <si>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</si>
  <si>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</si>
  <si>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</si>
  <si>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</si>
  <si>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</si>
  <si>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</si>
  <si>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</si>
  <si>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</si>
  <si>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</si>
  <si>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</si>
  <si>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</si>
  <si>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</si>
  <si>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</si>
  <si>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</si>
  <si>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</si>
  <si>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</si>
  <si>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</si>
  <si>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</si>
  <si>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</si>
  <si>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</si>
  <si>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</si>
  <si>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</si>
  <si>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</si>
  <si>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</si>
  <si>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</si>
  <si>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</si>
  <si>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</si>
  <si>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</si>
  <si>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</si>
  <si>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</si>
  <si>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</si>
  <si>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</si>
  <si>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</si>
  <si>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</si>
  <si>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</si>
  <si>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</si>
  <si>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</si>
  <si>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</si>
  <si>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</si>
  <si>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</si>
  <si>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</si>
  <si>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</si>
  <si>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</si>
  <si>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</si>
  <si>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</si>
  <si>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</si>
  <si>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</si>
  <si>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</si>
  <si>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</si>
  <si>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</si>
  <si>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</si>
  <si>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</si>
  <si>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</si>
  <si>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</si>
  <si>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</si>
  <si>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</si>
  <si>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</si>
  <si>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</si>
  <si>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</si>
  <si>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</si>
  <si>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</si>
  <si>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</si>
  <si>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</si>
  <si>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</si>
  <si>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</si>
  <si>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</si>
  <si>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収益的収支比率は、令和2年度において少し改善されているが平均値を下回っている。
　企業債残高対給水収益比率は近年ほぼ横ばいで推移している。来年度も新規事業による起債発行が予定されている為、同じくらいであると想定される。また、類似団体と比較すると地方債が給水収益に占める割合が大きいことから、今後この比率について注視していく必要がある。
　料金回収率は100％を下回っており、ここ数年微減となっている。不足分は一般会計からの繰入金によって補てんしている。
　給水原価は有収水量1m3あたりに係る費用を示すものであるが、昨年より少し改善されている。しかしながら、類似団体と比較してもかなり高い水準で推移している。よって、今後は投資の効率化等の経営改善の検討が必要である。
　施設利用率は比率が高ければ効率的に運営されているとされるが、近年では改善されており、類似団体よりも高い水準となった。
　有収率は、前年とほぼ同じであり、平均を上回っている。今後も漏水調査等により原因を追究、修繕工事を実施し、より一層の向上に努めていく。　</t>
    <rPh sb="18" eb="19">
      <t>スコ</t>
    </rPh>
    <rPh sb="20" eb="22">
      <t>カイゼン</t>
    </rPh>
    <rPh sb="28" eb="31">
      <t>ヘイキンチ</t>
    </rPh>
    <rPh sb="32" eb="34">
      <t>シタマワ</t>
    </rPh>
    <rPh sb="200" eb="203">
      <t>フソクブン</t>
    </rPh>
    <rPh sb="258" eb="260">
      <t>サクネン</t>
    </rPh>
    <rPh sb="262" eb="263">
      <t>スコ</t>
    </rPh>
    <rPh sb="264" eb="266">
      <t>カイゼン</t>
    </rPh>
    <rPh sb="405" eb="406">
      <t>オナ</t>
    </rPh>
    <rPh sb="421" eb="423">
      <t>コンゴ</t>
    </rPh>
    <phoneticPr fontId="4"/>
  </si>
  <si>
    <t>管路更新率は当該年度に更新した管路延長の割合を表しているが、今年度は昔の施工した管を更新した。
　今後も老朽管が増加していくことから、定期的に更新していかなければならない。</t>
    <rPh sb="30" eb="33">
      <t>コンネンド</t>
    </rPh>
    <rPh sb="34" eb="35">
      <t>ムカシ</t>
    </rPh>
    <rPh sb="36" eb="38">
      <t>セコウ</t>
    </rPh>
    <rPh sb="40" eb="41">
      <t>カン</t>
    </rPh>
    <rPh sb="42" eb="44">
      <t>コウシン</t>
    </rPh>
    <rPh sb="49" eb="51">
      <t>コンゴ</t>
    </rPh>
    <rPh sb="52" eb="55">
      <t>ロウキュウカン</t>
    </rPh>
    <rPh sb="56" eb="58">
      <t>ゾウカ</t>
    </rPh>
    <rPh sb="67" eb="70">
      <t>テイキテキ</t>
    </rPh>
    <rPh sb="71" eb="73">
      <t>コウシン</t>
    </rPh>
    <phoneticPr fontId="4"/>
  </si>
  <si>
    <t>本町の簡易水道事業は将来、給水人口が減っていくことが予想され、経営していく上で非常に厳しい状況が予想されます。
　また、今後は、老朽化した基幹施設や管路の更新等の収益に結びつかない投資が増加することから、これらの事業が経営を圧迫することが考えられる。また、給水原価や、企業債残高対給水収益比率が高止まりしていることから、将来の事業継続性の観点に鑑みると、起債新規発行も今後抑制していかないといけない。　
　そのようなことから、コストの削減は当然とし、管路や施設更新の前には余剰投資にならないよう綿密に検討し、ランニングコスト等も把握した上での更新を行い、健全経営に努めていくことが重要となる。</t>
    <rPh sb="18" eb="19">
      <t>ヘ</t>
    </rPh>
    <rPh sb="26" eb="28">
      <t>ヨソウ</t>
    </rPh>
    <rPh sb="31" eb="33">
      <t>ケイエイ</t>
    </rPh>
    <rPh sb="37" eb="38">
      <t>ウエ</t>
    </rPh>
    <rPh sb="39" eb="41">
      <t>ヒジョウ</t>
    </rPh>
    <rPh sb="42" eb="43">
      <t>キビ</t>
    </rPh>
    <rPh sb="45" eb="47">
      <t>ジョウキョウ</t>
    </rPh>
    <rPh sb="48" eb="50">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</si>
</sst>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c:v>
                </c:pt>
                <c:pt idx="1">
                  <c:v>0.63</c:v>
                </c:pt>
                <c:pt idx="2">
                  <c:v>0.62</c:v>
                </c:pt>
                <c:pt idx="3" formatCode="#,##0.00;&quot;△&quot;#,##0.00">
                  <c:v>0</c:v>
                </c:pt>
                <c:pt idx="4">
                  <c:v>0.46</c:v>
                </c:pt>
              </c:numCache>
            </c:numRef>
          </c:val>
          <c:extLst>
            <c:ext xmlns:c16="http://schemas.microsoft.com/office/drawing/2014/chart" uri="{C3380CC4-5D6E-409C-BE32-E72D297353CC}">
              <c16:uniqueId val="{00000000-5393-41E1-BCEB-E2723BA4986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5393-41E1-BCEB-E2723BA4986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56.66</c:v>
                </c:pt>
                <c:pt idx="1">
                  <c:v>67.73</c:v>
                </c:pt>
                <c:pt idx="2">
                  <c:v>64.319999999999993</c:v>
                </c:pt>
                <c:pt idx="3">
                  <c:v>63.35</c:v>
                </c:pt>
                <c:pt idx="4">
                  <c:v>64.83</c:v>
                </c:pt>
              </c:numCache>
            </c:numRef>
          </c:val>
          <c:extLst>
            <c:ext xmlns:c16="http://schemas.microsoft.com/office/drawing/2014/chart" uri="{C3380CC4-5D6E-409C-BE32-E72D297353CC}">
              <c16:uniqueId val="{00000000-D182-47F7-A2F5-63F84260C18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D182-47F7-A2F5-63F84260C18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79.64</c:v>
                </c:pt>
                <c:pt idx="1">
                  <c:v>79.28</c:v>
                </c:pt>
                <c:pt idx="2">
                  <c:v>81.17</c:v>
                </c:pt>
                <c:pt idx="3">
                  <c:v>80.849999999999994</c:v>
                </c:pt>
                <c:pt idx="4">
                  <c:v>80.8</c:v>
                </c:pt>
              </c:numCache>
            </c:numRef>
          </c:val>
          <c:extLst>
            <c:ext xmlns:c16="http://schemas.microsoft.com/office/drawing/2014/chart" uri="{C3380CC4-5D6E-409C-BE32-E72D297353CC}">
              <c16:uniqueId val="{00000000-9F2F-4BF9-ACF1-A0DB29A10B3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9F2F-4BF9-ACF1-A0DB29A10B3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72.150000000000006</c:v>
                </c:pt>
                <c:pt idx="1">
                  <c:v>57.98</c:v>
                </c:pt>
                <c:pt idx="2">
                  <c:v>68.28</c:v>
                </c:pt>
                <c:pt idx="3">
                  <c:v>68.930000000000007</c:v>
                </c:pt>
                <c:pt idx="4">
                  <c:v>75.52</c:v>
                </c:pt>
              </c:numCache>
            </c:numRef>
          </c:val>
          <c:extLst>
            <c:ext xmlns:c16="http://schemas.microsoft.com/office/drawing/2014/chart" uri="{C3380CC4-5D6E-409C-BE32-E72D297353CC}">
              <c16:uniqueId val="{00000000-8300-44DD-B076-70B815D0C25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8300-44DD-B076-70B815D0C25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6B-4A81-BD08-FFDBC960216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B-4A81-BD08-FFDBC960216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9-41F0-9EE5-2B1A6DBCF0A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9-41F0-9EE5-2B1A6DBCF0A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F-4F0C-9E04-D8333B96F96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F-4F0C-9E04-D8333B96F96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D-4B23-8237-B7EBBFC6954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D-4B23-8237-B7EBBFC6954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1498.2</c:v>
                </c:pt>
                <c:pt idx="1">
                  <c:v>1513.5</c:v>
                </c:pt>
                <c:pt idx="2">
                  <c:v>1411.5</c:v>
                </c:pt>
                <c:pt idx="3">
                  <c:v>1343.33</c:v>
                </c:pt>
                <c:pt idx="4">
                  <c:v>1346.28</c:v>
                </c:pt>
              </c:numCache>
            </c:numRef>
          </c:val>
          <c:extLst>
            <c:ext xmlns:c16="http://schemas.microsoft.com/office/drawing/2014/chart" uri="{C3380CC4-5D6E-409C-BE32-E72D297353CC}">
              <c16:uniqueId val="{00000000-310F-45C7-A7A5-DAAECACA2D7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310F-45C7-A7A5-DAAECACA2D7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39.71</c:v>
                </c:pt>
                <c:pt idx="1">
                  <c:v>39.299999999999997</c:v>
                </c:pt>
                <c:pt idx="2">
                  <c:v>38.86</c:v>
                </c:pt>
                <c:pt idx="3">
                  <c:v>37.520000000000003</c:v>
                </c:pt>
                <c:pt idx="4">
                  <c:v>36.35</c:v>
                </c:pt>
              </c:numCache>
            </c:numRef>
          </c:val>
          <c:extLst>
            <c:ext xmlns:c16="http://schemas.microsoft.com/office/drawing/2014/chart" uri="{C3380CC4-5D6E-409C-BE32-E72D297353CC}">
              <c16:uniqueId val="{00000000-5E37-4FF7-975D-B1A62473463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5E37-4FF7-975D-B1A62473463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480.38</c:v>
                </c:pt>
                <c:pt idx="1">
                  <c:v>485.41</c:v>
                </c:pt>
                <c:pt idx="2">
                  <c:v>494.85</c:v>
                </c:pt>
                <c:pt idx="3">
                  <c:v>516.15</c:v>
                </c:pt>
                <c:pt idx="4">
                  <c:v>479.2</c:v>
                </c:pt>
              </c:numCache>
            </c:numRef>
          </c:val>
          <c:extLst>
            <c:ext xmlns:c16="http://schemas.microsoft.com/office/drawing/2014/chart" uri="{C3380CC4-5D6E-409C-BE32-E72D297353CC}">
              <c16:uniqueId val="{00000000-04BF-4A9E-B8F4-B3D48ADF397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04BF-4A9E-B8F4-B3D48ADF397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26104</v>
      </c>
      <c r="AM8" s="67"/>
      <c r="AN8" s="67"/>
      <c r="AO8" s="67"/>
      <c r="AP8" s="67"/>
      <c r="AQ8" s="67"/>
      <c r="AR8" s="67"/>
      <c r="AS8" s="67"/>
      <c r="AT8" s="66">
        <f>データ!$S$6</f>
        <v>351.84</v>
      </c>
      <c r="AU8" s="66"/>
      <c r="AV8" s="66"/>
      <c r="AW8" s="66"/>
      <c r="AX8" s="66"/>
      <c r="AY8" s="66"/>
      <c r="AZ8" s="66"/>
      <c r="BA8" s="66"/>
      <c r="BB8" s="66">
        <f>データ!$T$6</f>
        <v>74.19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33.22</v>
      </c>
      <c r="Q10" s="66"/>
      <c r="R10" s="66"/>
      <c r="S10" s="66"/>
      <c r="T10" s="66"/>
      <c r="U10" s="66"/>
      <c r="V10" s="66"/>
      <c r="W10" s="67">
        <f>データ!$Q$6</f>
        <v>3190</v>
      </c>
      <c r="X10" s="67"/>
      <c r="Y10" s="67"/>
      <c r="Z10" s="67"/>
      <c r="AA10" s="67"/>
      <c r="AB10" s="67"/>
      <c r="AC10" s="67"/>
      <c r="AD10" s="2"/>
      <c r="AE10" s="2"/>
      <c r="AF10" s="2"/>
      <c r="AG10" s="2"/>
      <c r="AH10" s="2"/>
      <c r="AI10" s="2"/>
      <c r="AJ10" s="2"/>
      <c r="AK10" s="2"/>
      <c r="AL10" s="67">
        <f>データ!$U$6</f>
        <v>8653</v>
      </c>
      <c r="AM10" s="67"/>
      <c r="AN10" s="67"/>
      <c r="AO10" s="67"/>
      <c r="AP10" s="67"/>
      <c r="AQ10" s="67"/>
      <c r="AR10" s="67"/>
      <c r="AS10" s="67"/>
      <c r="AT10" s="66">
        <f>データ!$V$6</f>
        <v>143.15</v>
      </c>
      <c r="AU10" s="66"/>
      <c r="AV10" s="66"/>
      <c r="AW10" s="66"/>
      <c r="AX10" s="66"/>
      <c r="AY10" s="66"/>
      <c r="AZ10" s="66"/>
      <c r="BA10" s="66"/>
      <c r="BB10" s="66">
        <f>データ!$W$6</f>
        <v>60.45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35VpApGFv0sOraMULwMssnfEnoCpxiqUqDvCyrj3bGKf3IPgAxOCqMwJLiVmfT+oIlTkRcQ9BkYkrw00EG+S8g==" saltValue="Lo5mpRqpZqHkmjLEeFtr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303666</v>
      </c>
      <c r="D6" s="34">
        <f t="shared" si="3"/>
        <v>47</v>
      </c>
      <c r="E6" s="34">
        <f t="shared" si="3"/>
        <v>1</v>
      </c>
      <c r="F6" s="34">
        <f t="shared" si="3"/>
        <v>0</v>
      </c>
      <c r="G6" s="34">
        <f t="shared" si="3"/>
        <v>0</v>
      </c>
      <c r="H6" s="34" t="str">
        <f t="shared" si="3"/>
        <v>和歌山県　有田川町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33.22</v>
      </c>
      <c r="Q6" s="35">
        <f t="shared" si="3"/>
        <v>3190</v>
      </c>
      <c r="R6" s="35">
        <f t="shared" si="3"/>
        <v>26104</v>
      </c>
      <c r="S6" s="35">
        <f t="shared" si="3"/>
        <v>351.84</v>
      </c>
      <c r="T6" s="35">
        <f t="shared" si="3"/>
        <v>74.19</v>
      </c>
      <c r="U6" s="35">
        <f t="shared" si="3"/>
        <v>8653</v>
      </c>
      <c r="V6" s="35">
        <f t="shared" si="3"/>
        <v>143.15</v>
      </c>
      <c r="W6" s="35">
        <f t="shared" si="3"/>
        <v>60.45</v>
      </c>
      <c r="X6" s="36">
        <f>IF(X7="",NA(),X7)</f>
        <v>72.150000000000006</v>
      </c>
      <c r="Y6" s="36">
        <f t="shared" ref="Y6:AG6" si="4">IF(Y7="",NA(),Y7)</f>
        <v>57.98</v>
      </c>
      <c r="Z6" s="36">
        <f t="shared" si="4"/>
        <v>68.28</v>
      </c>
      <c r="AA6" s="36">
        <f t="shared" si="4"/>
        <v>68.930000000000007</v>
      </c>
      <c r="AB6" s="36">
        <f t="shared" si="4"/>
        <v>75.52</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1498.2</v>
      </c>
      <c r="BF6" s="36">
        <f t="shared" ref="BF6:BN6" si="7">IF(BF7="",NA(),BF7)</f>
        <v>1513.5</v>
      </c>
      <c r="BG6" s="36">
        <f t="shared" si="7"/>
        <v>1411.5</v>
      </c>
      <c r="BH6" s="36">
        <f t="shared" si="7"/>
        <v>1343.33</v>
      </c>
      <c r="BI6" s="36">
        <f t="shared" si="7"/>
        <v>1346.28</v>
      </c>
      <c r="BJ6" s="36">
        <f t="shared" si="7"/>
        <v>1346.23</v>
      </c>
      <c r="BK6" s="36">
        <f t="shared" si="7"/>
        <v>1295.06</v>
      </c>
      <c r="BL6" s="36">
        <f t="shared" si="7"/>
        <v>1168.7</v>
      </c>
      <c r="BM6" s="36">
        <f t="shared" si="7"/>
        <v>1245.46</v>
      </c>
      <c r="BN6" s="36">
        <f t="shared" si="7"/>
        <v>834.1</v>
      </c>
      <c r="BO6" s="35" t="str">
        <f>IF(BO7="","",IF(BO7="-","【-】","【"&amp;SUBSTITUTE(TEXT(BO7,"#,##0.00"),"-","△")&amp;"】"))</f>
        <v>【949.15】</v>
      </c>
      <c r="BP6" s="36">
        <f>IF(BP7="",NA(),BP7)</f>
        <v>39.71</v>
      </c>
      <c r="BQ6" s="36">
        <f t="shared" ref="BQ6:BY6" si="8">IF(BQ7="",NA(),BQ7)</f>
        <v>39.299999999999997</v>
      </c>
      <c r="BR6" s="36">
        <f t="shared" si="8"/>
        <v>38.86</v>
      </c>
      <c r="BS6" s="36">
        <f t="shared" si="8"/>
        <v>37.520000000000003</v>
      </c>
      <c r="BT6" s="36">
        <f t="shared" si="8"/>
        <v>36.35</v>
      </c>
      <c r="BU6" s="36">
        <f t="shared" si="8"/>
        <v>53.41</v>
      </c>
      <c r="BV6" s="36">
        <f t="shared" si="8"/>
        <v>53.29</v>
      </c>
      <c r="BW6" s="36">
        <f t="shared" si="8"/>
        <v>53.59</v>
      </c>
      <c r="BX6" s="36">
        <f t="shared" si="8"/>
        <v>51.08</v>
      </c>
      <c r="BY6" s="36">
        <f t="shared" si="8"/>
        <v>64.44</v>
      </c>
      <c r="BZ6" s="35" t="str">
        <f>IF(BZ7="","",IF(BZ7="-","【-】","【"&amp;SUBSTITUTE(TEXT(BZ7,"#,##0.00"),"-","△")&amp;"】"))</f>
        <v>【55.87】</v>
      </c>
      <c r="CA6" s="36">
        <f>IF(CA7="",NA(),CA7)</f>
        <v>480.38</v>
      </c>
      <c r="CB6" s="36">
        <f t="shared" ref="CB6:CJ6" si="9">IF(CB7="",NA(),CB7)</f>
        <v>485.41</v>
      </c>
      <c r="CC6" s="36">
        <f t="shared" si="9"/>
        <v>494.85</v>
      </c>
      <c r="CD6" s="36">
        <f t="shared" si="9"/>
        <v>516.15</v>
      </c>
      <c r="CE6" s="36">
        <f t="shared" si="9"/>
        <v>479.2</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56.66</v>
      </c>
      <c r="CM6" s="36">
        <f t="shared" ref="CM6:CU6" si="10">IF(CM7="",NA(),CM7)</f>
        <v>67.73</v>
      </c>
      <c r="CN6" s="36">
        <f t="shared" si="10"/>
        <v>64.319999999999993</v>
      </c>
      <c r="CO6" s="36">
        <f t="shared" si="10"/>
        <v>63.35</v>
      </c>
      <c r="CP6" s="36">
        <f t="shared" si="10"/>
        <v>64.83</v>
      </c>
      <c r="CQ6" s="36">
        <f t="shared" si="10"/>
        <v>56.19</v>
      </c>
      <c r="CR6" s="36">
        <f t="shared" si="10"/>
        <v>56.65</v>
      </c>
      <c r="CS6" s="36">
        <f t="shared" si="10"/>
        <v>56.41</v>
      </c>
      <c r="CT6" s="36">
        <f t="shared" si="10"/>
        <v>54.9</v>
      </c>
      <c r="CU6" s="36">
        <f t="shared" si="10"/>
        <v>55.7</v>
      </c>
      <c r="CV6" s="35" t="str">
        <f>IF(CV7="","",IF(CV7="-","【-】","【"&amp;SUBSTITUTE(TEXT(CV7,"#,##0.00"),"-","△")&amp;"】"))</f>
        <v>【56.31】</v>
      </c>
      <c r="CW6" s="36">
        <f>IF(CW7="",NA(),CW7)</f>
        <v>79.64</v>
      </c>
      <c r="CX6" s="36">
        <f t="shared" ref="CX6:DF6" si="11">IF(CX7="",NA(),CX7)</f>
        <v>79.28</v>
      </c>
      <c r="CY6" s="36">
        <f t="shared" si="11"/>
        <v>81.17</v>
      </c>
      <c r="CZ6" s="36">
        <f t="shared" si="11"/>
        <v>80.849999999999994</v>
      </c>
      <c r="DA6" s="36">
        <f t="shared" si="11"/>
        <v>80.8</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v>
      </c>
      <c r="EE6" s="36">
        <f t="shared" ref="EE6:EM6" si="14">IF(EE7="",NA(),EE7)</f>
        <v>0.63</v>
      </c>
      <c r="EF6" s="36">
        <f t="shared" si="14"/>
        <v>0.62</v>
      </c>
      <c r="EG6" s="35">
        <f t="shared" si="14"/>
        <v>0</v>
      </c>
      <c r="EH6" s="36">
        <f t="shared" si="14"/>
        <v>0.46</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303666</v>
      </c>
      <c r="D7" s="38">
        <v>47</v>
      </c>
      <c r="E7" s="38">
        <v>1</v>
      </c>
      <c r="F7" s="38">
        <v>0</v>
      </c>
      <c r="G7" s="38">
        <v>0</v>
      </c>
      <c r="H7" s="38" t="s">
        <v>96</v>
      </c>
      <c r="I7" s="38" t="s">
        <v>97</v>
      </c>
      <c r="J7" s="38" t="s">
        <v>98</v>
      </c>
      <c r="K7" s="38" t="s">
        <v>99</v>
      </c>
      <c r="L7" s="38" t="s">
        <v>100</v>
      </c>
      <c r="M7" s="38" t="s">
        <v>101</v>
      </c>
      <c r="N7" s="39" t="s">
        <v>102</v>
      </c>
      <c r="O7" s="39" t="s">
        <v>103</v>
      </c>
      <c r="P7" s="39">
        <v>33.22</v>
      </c>
      <c r="Q7" s="39">
        <v>3190</v>
      </c>
      <c r="R7" s="39">
        <v>26104</v>
      </c>
      <c r="S7" s="39">
        <v>351.84</v>
      </c>
      <c r="T7" s="39">
        <v>74.19</v>
      </c>
      <c r="U7" s="39">
        <v>8653</v>
      </c>
      <c r="V7" s="39">
        <v>143.15</v>
      </c>
      <c r="W7" s="39">
        <v>60.45</v>
      </c>
      <c r="X7" s="39">
        <v>72.150000000000006</v>
      </c>
      <c r="Y7" s="39">
        <v>57.98</v>
      </c>
      <c r="Z7" s="39">
        <v>68.28</v>
      </c>
      <c r="AA7" s="39">
        <v>68.930000000000007</v>
      </c>
      <c r="AB7" s="39">
        <v>75.52</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1498.2</v>
      </c>
      <c r="BF7" s="39">
        <v>1513.5</v>
      </c>
      <c r="BG7" s="39">
        <v>1411.5</v>
      </c>
      <c r="BH7" s="39">
        <v>1343.33</v>
      </c>
      <c r="BI7" s="39">
        <v>1346.28</v>
      </c>
      <c r="BJ7" s="39">
        <v>1346.23</v>
      </c>
      <c r="BK7" s="39">
        <v>1295.06</v>
      </c>
      <c r="BL7" s="39">
        <v>1168.7</v>
      </c>
      <c r="BM7" s="39">
        <v>1245.46</v>
      </c>
      <c r="BN7" s="39">
        <v>834.1</v>
      </c>
      <c r="BO7" s="39">
        <v>949.15</v>
      </c>
      <c r="BP7" s="39">
        <v>39.71</v>
      </c>
      <c r="BQ7" s="39">
        <v>39.299999999999997</v>
      </c>
      <c r="BR7" s="39">
        <v>38.86</v>
      </c>
      <c r="BS7" s="39">
        <v>37.520000000000003</v>
      </c>
      <c r="BT7" s="39">
        <v>36.35</v>
      </c>
      <c r="BU7" s="39">
        <v>53.41</v>
      </c>
      <c r="BV7" s="39">
        <v>53.29</v>
      </c>
      <c r="BW7" s="39">
        <v>53.59</v>
      </c>
      <c r="BX7" s="39">
        <v>51.08</v>
      </c>
      <c r="BY7" s="39">
        <v>64.44</v>
      </c>
      <c r="BZ7" s="39">
        <v>55.87</v>
      </c>
      <c r="CA7" s="39">
        <v>480.38</v>
      </c>
      <c r="CB7" s="39">
        <v>485.41</v>
      </c>
      <c r="CC7" s="39">
        <v>494.85</v>
      </c>
      <c r="CD7" s="39">
        <v>516.15</v>
      </c>
      <c r="CE7" s="39">
        <v>479.2</v>
      </c>
      <c r="CF7" s="39">
        <v>277.39999999999998</v>
      </c>
      <c r="CG7" s="39">
        <v>259.02</v>
      </c>
      <c r="CH7" s="39">
        <v>259.79000000000002</v>
      </c>
      <c r="CI7" s="39">
        <v>262.13</v>
      </c>
      <c r="CJ7" s="39">
        <v>197.14</v>
      </c>
      <c r="CK7" s="39">
        <v>288.19</v>
      </c>
      <c r="CL7" s="39">
        <v>56.66</v>
      </c>
      <c r="CM7" s="39">
        <v>67.73</v>
      </c>
      <c r="CN7" s="39">
        <v>64.319999999999993</v>
      </c>
      <c r="CO7" s="39">
        <v>63.35</v>
      </c>
      <c r="CP7" s="39">
        <v>64.83</v>
      </c>
      <c r="CQ7" s="39">
        <v>56.19</v>
      </c>
      <c r="CR7" s="39">
        <v>56.65</v>
      </c>
      <c r="CS7" s="39">
        <v>56.41</v>
      </c>
      <c r="CT7" s="39">
        <v>54.9</v>
      </c>
      <c r="CU7" s="39">
        <v>55.7</v>
      </c>
      <c r="CV7" s="39">
        <v>56.31</v>
      </c>
      <c r="CW7" s="39">
        <v>79.64</v>
      </c>
      <c r="CX7" s="39">
        <v>79.28</v>
      </c>
      <c r="CY7" s="39">
        <v>81.17</v>
      </c>
      <c r="CZ7" s="39">
        <v>80.849999999999994</v>
      </c>
      <c r="DA7" s="39">
        <v>80.8</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0.6</v>
      </c>
      <c r="EE7" s="39">
        <v>0.63</v>
      </c>
      <c r="EF7" s="39">
        <v>0.62</v>
      </c>
      <c r="EG7" s="39">
        <v>0</v>
      </c>
      <c r="EH7" s="39">
        <v>0.46</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2021-12-03T07:04:14Z</dcterms:created>
  <dcterms:modified xsi:type="dcterms:W3CDTF">2022-01-17T23:05:01Z</dcterms:modified>
  <cp:category/>
</cp:coreProperties>
</file>