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公開\"/>
    </mc:Choice>
  </mc:AlternateContent>
  <workbookProtection workbookAlgorithmName="SHA-512" workbookHashValue="ykURg00Jh27zCnEL2vEttVTFXeq5CuLN0HNwuf3uPyUy9ikoZZEeNY0taegBcT1F/hAyS7ozQLLdHImlAV4UeA==" workbookSaltValue="Qyio5vmIjBbZpKLbqw0QeA==" workbookSpinCount="100000" lockStructure="1"/>
  <bookViews>
    <workbookView xWindow="0" yWindow="0" windowWidth="21570" windowHeight="80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<sst xmlns="http://schemas.openxmlformats.org/spreadsheetml/2006/main" count="228" uniqueCount="114">
  <si>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</si>
  <si>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</si>
  <si>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</si>
  <si>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</si>
  <si>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</si>
  <si>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</si>
  <si>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</si>
  <si>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</si>
  <si>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</si>
  <si>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</si>
  <si>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</si>
  <si>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</si>
  <si>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</si>
  <si>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</si>
  <si>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</si>
  <si>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</si>
  <si>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</si>
  <si>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</si>
  <si>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</si>
  <si>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</si>
  <si>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</si>
  <si>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</si>
  <si>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</si>
  <si>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</si>
  <si>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</si>
  <si>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</si>
  <si>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</si>
  <si>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</si>
  <si>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</si>
  <si>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</si>
  <si>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</si>
  <si>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</si>
  <si>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</si>
  <si>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</si>
  <si>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</si>
  <si>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</si>
  <si>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</si>
  <si>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</si>
  <si>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</si>
  <si>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</si>
  <si>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</si>
  <si>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</si>
  <si>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</si>
  <si>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</si>
  <si>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</si>
  <si>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</si>
  <si>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</si>
  <si>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</si>
  <si>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</si>
  <si>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</si>
  <si>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</si>
  <si>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</si>
  <si>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</si>
  <si>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</si>
  <si>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</si>
  <si>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</si>
  <si>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</si>
  <si>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</si>
  <si>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</si>
  <si>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</si>
  <si>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</si>
  <si>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</si>
  <si>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</si>
  <si>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</si>
  <si>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</si>
  <si>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</si>
  <si>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</si>
  <si>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</si>
  <si>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</si>
  <si>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</si>
  <si>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</si>
  <si>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</si>
  <si>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</si>
  <si>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</si>
  <si>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</si>
  <si>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</si>
  <si>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</si>
  <si>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</si>
  <si>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</si>
  <si>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</si>
  <si>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</si>
  <si>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</si>
  <si>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</si>
  <si>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</si>
  <si>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</si>
  <si>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</si>
  <si>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</si>
  <si>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</si>
  <si>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</si>
  <si>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</si>
  <si>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</si>
  <si>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</si>
  <si>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</si>
  <si>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</si>
  <si>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</si>
  <si>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</si>
  <si>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</si>
  <si>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</si>
  <si>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</si>
  <si>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</si>
  <si>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</si>
  <si>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</si>
  <si>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</si>
  <si>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</si>
  <si>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</si>
  <si>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</si>
  <si>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</si>
  <si>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</si>
  <si>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</si>
  <si>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</si>
  <si>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</si>
  <si>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経常収支比率は100％を超え黒字であり、類似団体と比較すると高い数値となっているが、昨年度より微減となっている。今後の施設更新を視野に入れ、更なる経費削減に努める必要がある。
　流動比率は短期債務に対する支払い能力を表しているが、昨年度より少し改善されている。今後は施設更新による借入金の増が見込まれることから、一層の比率改善に努める必要がある。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しかしながら、昨年度よりは若干悪化しているので、今後、推移を注視していく必要がある。
　給水原価は、令和元年度では類似団体と比較すると約44円程度低い数値となっている。
　施設利用率は配水能力に対する配水量の割合で、令和元年度も類似団体より若干上回っているが、平成３０年度より6.84％下がっており、今後も需要変動を見越して適正規模の維持に努めなければならない。
　有収率は、類似団体と比較すると若干低い。今後、最優先に漏水調査等を実施し、有収率の改善に努めていく必要がある。</t>
    <rPh sb="49" eb="51">
      <t>ビゲン</t>
    </rPh>
    <rPh sb="305" eb="307">
      <t>ジャッカン</t>
    </rPh>
    <rPh sb="342" eb="344">
      <t>レイワ</t>
    </rPh>
    <rPh sb="344" eb="345">
      <t>ゲン</t>
    </rPh>
    <rPh sb="400" eb="402">
      <t>レイワ</t>
    </rPh>
    <rPh sb="402" eb="403">
      <t>ゲン</t>
    </rPh>
    <rPh sb="412" eb="414">
      <t>ジャッカン</t>
    </rPh>
    <rPh sb="422" eb="424">
      <t>ヘイセイ</t>
    </rPh>
    <rPh sb="426" eb="428">
      <t>ネンド</t>
    </rPh>
    <rPh sb="435" eb="436">
      <t>サ</t>
    </rPh>
    <rPh sb="490" eb="492">
      <t>ジャッカン</t>
    </rPh>
    <phoneticPr fontId="4"/>
  </si>
  <si>
    <t>　有形固定資産減価償却率は管路更新など償却資産の更新を毎年行っていることから近年ほぼ同じ数値で推移している。令和元年度の数値で見ると、近年の管路更新の影響もあり約41％と類似団体と比較しても約9％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管路更新率は当該年度に更新した管路延長の割合を表しているが、公共下水道事業に伴う水道管の布設替えの影響で類似団体と比較すると、数値は上回って推移しております。</t>
    <rPh sb="54" eb="59">
      <t>レイワゲンネンド</t>
    </rPh>
    <rPh sb="201" eb="203">
      <t>エイキョウ</t>
    </rPh>
    <phoneticPr fontId="4"/>
  </si>
  <si>
    <t>　現状では黒字が続いているが、人口減少および近年の節水傾向を踏まえた給水収益の減収や今後の施設更新に備えた資金確保のため、更なる費用削減に取り組まなければならない。
　また、施設の効率的な稼働が給水収益に反映されることから、今後においても漏水等不具合を早期発見し、有効的な運営を行う必要がある。
　今後、老朽化した管路の計画的な更新が必要となり、水道管以外にも有形固定資産のうち償却資産の更新や耐震化に備えて財源の確保が必要である。資金運用の面からも投資計画等により健全な経営を行っていくよう努めなければならない。</t>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</si>
</sst>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1.84</c:v>
                </c:pt>
                <c:pt idx="1">
                  <c:v>3.1</c:v>
                </c:pt>
                <c:pt idx="2">
                  <c:v>3.92</c:v>
                </c:pt>
                <c:pt idx="3">
                  <c:v>3.28</c:v>
                </c:pt>
                <c:pt idx="4">
                  <c:v>3.23</c:v>
                </c:pt>
              </c:numCache>
            </c:numRef>
          </c:val>
          <c:extLst>
            <c:ext xmlns:c16="http://schemas.microsoft.com/office/drawing/2014/chart" uri="{C3380CC4-5D6E-409C-BE32-E72D297353CC}">
              <c16:uniqueId val="{00000000-4224-4603-B5CA-9016C619DE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224-4603-B5CA-9016C619DE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56.64</c:v>
                </c:pt>
                <c:pt idx="1">
                  <c:v>63.98</c:v>
                </c:pt>
                <c:pt idx="2">
                  <c:v>60.91</c:v>
                </c:pt>
                <c:pt idx="3">
                  <c:v>62.93</c:v>
                </c:pt>
                <c:pt idx="4">
                  <c:v>56.09</c:v>
                </c:pt>
              </c:numCache>
            </c:numRef>
          </c:val>
          <c:extLst>
            <c:ext xmlns:c16="http://schemas.microsoft.com/office/drawing/2014/chart" uri="{C3380CC4-5D6E-409C-BE32-E72D297353CC}">
              <c16:uniqueId val="{00000000-5E8D-424D-9E4F-4BC3DE5C60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E8D-424D-9E4F-4BC3DE5C60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82.79</c:v>
                </c:pt>
                <c:pt idx="1">
                  <c:v>81.41</c:v>
                </c:pt>
                <c:pt idx="2">
                  <c:v>75.52</c:v>
                </c:pt>
                <c:pt idx="3">
                  <c:v>70.88</c:v>
                </c:pt>
                <c:pt idx="4">
                  <c:v>80.41</c:v>
                </c:pt>
              </c:numCache>
            </c:numRef>
          </c:val>
          <c:extLst>
            <c:ext xmlns:c16="http://schemas.microsoft.com/office/drawing/2014/chart" uri="{C3380CC4-5D6E-409C-BE32-E72D297353CC}">
              <c16:uniqueId val="{00000000-1CBC-4671-A397-9F70D88C59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CBC-4671-A397-9F70D88C59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134.61000000000001</c:v>
                </c:pt>
                <c:pt idx="1">
                  <c:v>151.41</c:v>
                </c:pt>
                <c:pt idx="2">
                  <c:v>137.51</c:v>
                </c:pt>
                <c:pt idx="3">
                  <c:v>131.97</c:v>
                </c:pt>
                <c:pt idx="4">
                  <c:v>131</c:v>
                </c:pt>
              </c:numCache>
            </c:numRef>
          </c:val>
          <c:extLst>
            <c:ext xmlns:c16="http://schemas.microsoft.com/office/drawing/2014/chart" uri="{C3380CC4-5D6E-409C-BE32-E72D297353CC}">
              <c16:uniqueId val="{00000000-55C6-48E5-B016-DD5F7664CA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55C6-48E5-B016-DD5F7664CA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41.12</c:v>
                </c:pt>
                <c:pt idx="1">
                  <c:v>40.26</c:v>
                </c:pt>
                <c:pt idx="2">
                  <c:v>40.42</c:v>
                </c:pt>
                <c:pt idx="3">
                  <c:v>41.04</c:v>
                </c:pt>
                <c:pt idx="4">
                  <c:v>41.41</c:v>
                </c:pt>
              </c:numCache>
            </c:numRef>
          </c:val>
          <c:extLst>
            <c:ext xmlns:c16="http://schemas.microsoft.com/office/drawing/2014/chart" uri="{C3380CC4-5D6E-409C-BE32-E72D297353CC}">
              <c16:uniqueId val="{00000000-8C03-4701-A553-B9A0BC66AE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C03-4701-A553-B9A0BC66AE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34.46</c:v>
                </c:pt>
                <c:pt idx="1">
                  <c:v>29.56</c:v>
                </c:pt>
                <c:pt idx="2">
                  <c:v>24.29</c:v>
                </c:pt>
                <c:pt idx="3">
                  <c:v>21.67</c:v>
                </c:pt>
                <c:pt idx="4">
                  <c:v>18.8</c:v>
                </c:pt>
              </c:numCache>
            </c:numRef>
          </c:val>
          <c:extLst>
            <c:ext xmlns:c16="http://schemas.microsoft.com/office/drawing/2014/chart" uri="{C3380CC4-5D6E-409C-BE32-E72D297353CC}">
              <c16:uniqueId val="{00000000-613E-421D-8B07-CC0F4BC87C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13E-421D-8B07-CC0F4BC87C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6-4B3E-AB73-CD43217FEF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C06-4B3E-AB73-CD43217FEF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367.38</c:v>
                </c:pt>
                <c:pt idx="1">
                  <c:v>346.39</c:v>
                </c:pt>
                <c:pt idx="2">
                  <c:v>395.43</c:v>
                </c:pt>
                <c:pt idx="3">
                  <c:v>428.22</c:v>
                </c:pt>
                <c:pt idx="4">
                  <c:v>435.35</c:v>
                </c:pt>
              </c:numCache>
            </c:numRef>
          </c:val>
          <c:extLst>
            <c:ext xmlns:c16="http://schemas.microsoft.com/office/drawing/2014/chart" uri="{C3380CC4-5D6E-409C-BE32-E72D297353CC}">
              <c16:uniqueId val="{00000000-8DD2-4A28-9741-9F547F20DC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DD2-4A28-9741-9F547F20DC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212.68</c:v>
                </c:pt>
                <c:pt idx="1">
                  <c:v>176.01</c:v>
                </c:pt>
                <c:pt idx="2">
                  <c:v>174.15</c:v>
                </c:pt>
                <c:pt idx="3">
                  <c:v>161.55000000000001</c:v>
                </c:pt>
                <c:pt idx="4">
                  <c:v>149.71</c:v>
                </c:pt>
              </c:numCache>
            </c:numRef>
          </c:val>
          <c:extLst>
            <c:ext xmlns:c16="http://schemas.microsoft.com/office/drawing/2014/chart" uri="{C3380CC4-5D6E-409C-BE32-E72D297353CC}">
              <c16:uniqueId val="{00000000-E698-4A30-805D-05E474EBB0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698-4A30-805D-05E474EBB0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130.05000000000001</c:v>
                </c:pt>
                <c:pt idx="1">
                  <c:v>152.79</c:v>
                </c:pt>
                <c:pt idx="2">
                  <c:v>127.51</c:v>
                </c:pt>
                <c:pt idx="3">
                  <c:v>123.16</c:v>
                </c:pt>
                <c:pt idx="4">
                  <c:v>123.14</c:v>
                </c:pt>
              </c:numCache>
            </c:numRef>
          </c:val>
          <c:extLst>
            <c:ext xmlns:c16="http://schemas.microsoft.com/office/drawing/2014/chart" uri="{C3380CC4-5D6E-409C-BE32-E72D297353CC}">
              <c16:uniqueId val="{00000000-98D7-4338-A278-C36D6A6B5F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8D7-4338-A278-C36D6A6B5F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127.45</c:v>
                </c:pt>
                <c:pt idx="1">
                  <c:v>106.93</c:v>
                </c:pt>
                <c:pt idx="2">
                  <c:v>130.37</c:v>
                </c:pt>
                <c:pt idx="3">
                  <c:v>135.6</c:v>
                </c:pt>
                <c:pt idx="4">
                  <c:v>134.93</c:v>
                </c:pt>
              </c:numCache>
            </c:numRef>
          </c:val>
          <c:extLst>
            <c:ext xmlns:c16="http://schemas.microsoft.com/office/drawing/2014/chart" uri="{C3380CC4-5D6E-409C-BE32-E72D297353CC}">
              <c16:uniqueId val="{00000000-C47A-4C36-9236-063B9D1457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47A-4C36-9236-063B9D1457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有田川町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26325</v>
      </c>
      <c r="AM8" s="61"/>
      <c r="AN8" s="61"/>
      <c r="AO8" s="61"/>
      <c r="AP8" s="61"/>
      <c r="AQ8" s="61"/>
      <c r="AR8" s="61"/>
      <c r="AS8" s="61"/>
      <c r="AT8" s="52">
        <f>データ!$S$6</f>
        <v>351.84</v>
      </c>
      <c r="AU8" s="53"/>
      <c r="AV8" s="53"/>
      <c r="AW8" s="53"/>
      <c r="AX8" s="53"/>
      <c r="AY8" s="53"/>
      <c r="AZ8" s="53"/>
      <c r="BA8" s="53"/>
      <c r="BB8" s="54">
        <f>データ!$T$6</f>
        <v>74.819999999999993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86.4</v>
      </c>
      <c r="J10" s="53"/>
      <c r="K10" s="53"/>
      <c r="L10" s="53"/>
      <c r="M10" s="53"/>
      <c r="N10" s="53"/>
      <c r="O10" s="64"/>
      <c r="P10" s="54">
        <f>データ!$P$6</f>
        <v>62.56</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16422</v>
      </c>
      <c r="AM10" s="61"/>
      <c r="AN10" s="61"/>
      <c r="AO10" s="61"/>
      <c r="AP10" s="61"/>
      <c r="AQ10" s="61"/>
      <c r="AR10" s="61"/>
      <c r="AS10" s="61"/>
      <c r="AT10" s="52">
        <f>データ!$V$6</f>
        <v>31.12</v>
      </c>
      <c r="AU10" s="53"/>
      <c r="AV10" s="53"/>
      <c r="AW10" s="53"/>
      <c r="AX10" s="53"/>
      <c r="AY10" s="53"/>
      <c r="AZ10" s="53"/>
      <c r="BA10" s="53"/>
      <c r="BB10" s="54">
        <f>データ!$W$6</f>
        <v>527.70000000000005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f0z8c98sLTLQJKb9HTX9dQ3t8uS8p/sjDgGSo+l4iJ4JLoAGddg+f8QYUYptYyPXz8vrY+qt0KA6OqyRk/SOg==" saltValue="FumQmKZm6emiYWPrMhjf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303666</v>
      </c>
      <c r="D6" s="34">
        <f t="shared" si="3"/>
        <v>46</v>
      </c>
      <c r="E6" s="34">
        <f t="shared" si="3"/>
        <v>1</v>
      </c>
      <c r="F6" s="34">
        <f t="shared" si="3"/>
        <v>0</v>
      </c>
      <c r="G6" s="34">
        <f t="shared" si="3"/>
        <v>1</v>
      </c>
      <c r="H6" s="34" t="str">
        <f t="shared" si="3"/>
        <v>和歌山県　有田川町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86.4</v>
      </c>
      <c r="P6" s="35">
        <f t="shared" si="3"/>
        <v>62.56</v>
      </c>
      <c r="Q6" s="35">
        <f t="shared" si="3"/>
        <v>3190</v>
      </c>
      <c r="R6" s="35">
        <f t="shared" si="3"/>
        <v>26325</v>
      </c>
      <c r="S6" s="35">
        <f t="shared" si="3"/>
        <v>351.84</v>
      </c>
      <c r="T6" s="35">
        <f t="shared" si="3"/>
        <v>74.819999999999993</v>
      </c>
      <c r="U6" s="35">
        <f t="shared" si="3"/>
        <v>16422</v>
      </c>
      <c r="V6" s="35">
        <f t="shared" si="3"/>
        <v>31.12</v>
      </c>
      <c r="W6" s="35">
        <f t="shared" si="3"/>
        <v>527.70000000000005</v>
      </c>
      <c r="X6" s="36">
        <f>IF(X7="",NA(),X7)</f>
        <v>134.61000000000001</v>
      </c>
      <c r="Y6" s="36">
        <f t="shared" ref="Y6:AG6" si="4">IF(Y7="",NA(),Y7)</f>
        <v>151.41</v>
      </c>
      <c r="Z6" s="36">
        <f t="shared" si="4"/>
        <v>137.51</v>
      </c>
      <c r="AA6" s="36">
        <f t="shared" si="4"/>
        <v>131.97</v>
      </c>
      <c r="AB6" s="36">
        <f t="shared" si="4"/>
        <v>131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367.38</v>
      </c>
      <c r="AU6" s="36">
        <f t="shared" ref="AU6:BC6" si="6">IF(AU7="",NA(),AU7)</f>
        <v>346.39</v>
      </c>
      <c r="AV6" s="36">
        <f t="shared" si="6"/>
        <v>395.43</v>
      </c>
      <c r="AW6" s="36">
        <f t="shared" si="6"/>
        <v>428.22</v>
      </c>
      <c r="AX6" s="36">
        <f t="shared" si="6"/>
        <v>435.35</v>
      </c>
      <c r="AY6" s="36">
        <f t="shared" si="6"/>
        <v>391.54</v>
      </c>
      <c r="AZ6" s="36">
        <f t="shared" si="6"/>
        <v>384.34</v>
      </c>
      <c r="BA6" s="36">
        <f t="shared" si="6"/>
        <v>359.47</v>
      </c>
      <c r="BB6" s="36">
        <f t="shared" si="6"/>
        <v>369.69</v>
      </c>
      <c r="BC6" s="36">
        <f t="shared" si="6"/>
        <v>379.08</v>
      </c>
      <c r="BD6" s="35" t="str">
        <f>IF(BD7="","",IF(BD7="-","【-】","【"&amp;SUBSTITUTE(TEXT(BD7,"#,##0.00"),"-","△")&amp;"】"))</f>
        <v>【264.97】</v>
      </c>
      <c r="BE6" s="36">
        <f>IF(BE7="",NA(),BE7)</f>
        <v>212.68</v>
      </c>
      <c r="BF6" s="36">
        <f t="shared" ref="BF6:BN6" si="7">IF(BF7="",NA(),BF7)</f>
        <v>176.01</v>
      </c>
      <c r="BG6" s="36">
        <f t="shared" si="7"/>
        <v>174.15</v>
      </c>
      <c r="BH6" s="36">
        <f t="shared" si="7"/>
        <v>161.55000000000001</v>
      </c>
      <c r="BI6" s="36">
        <f t="shared" si="7"/>
        <v>149.71</v>
      </c>
      <c r="BJ6" s="36">
        <f t="shared" si="7"/>
        <v>386.97</v>
      </c>
      <c r="BK6" s="36">
        <f t="shared" si="7"/>
        <v>380.58</v>
      </c>
      <c r="BL6" s="36">
        <f t="shared" si="7"/>
        <v>401.79</v>
      </c>
      <c r="BM6" s="36">
        <f t="shared" si="7"/>
        <v>402.99</v>
      </c>
      <c r="BN6" s="36">
        <f t="shared" si="7"/>
        <v>398.98</v>
      </c>
      <c r="BO6" s="35" t="str">
        <f>IF(BO7="","",IF(BO7="-","【-】","【"&amp;SUBSTITUTE(TEXT(BO7,"#,##0.00"),"-","△")&amp;"】"))</f>
        <v>【266.61】</v>
      </c>
      <c r="BP6" s="36">
        <f>IF(BP7="",NA(),BP7)</f>
        <v>130.05000000000001</v>
      </c>
      <c r="BQ6" s="36">
        <f t="shared" ref="BQ6:BY6" si="8">IF(BQ7="",NA(),BQ7)</f>
        <v>152.79</v>
      </c>
      <c r="BR6" s="36">
        <f t="shared" si="8"/>
        <v>127.51</v>
      </c>
      <c r="BS6" s="36">
        <f t="shared" si="8"/>
        <v>123.16</v>
      </c>
      <c r="BT6" s="36">
        <f t="shared" si="8"/>
        <v>123.14</v>
      </c>
      <c r="BU6" s="36">
        <f t="shared" si="8"/>
        <v>101.72</v>
      </c>
      <c r="BV6" s="36">
        <f t="shared" si="8"/>
        <v>102.38</v>
      </c>
      <c r="BW6" s="36">
        <f t="shared" si="8"/>
        <v>100.12</v>
      </c>
      <c r="BX6" s="36">
        <f t="shared" si="8"/>
        <v>98.66</v>
      </c>
      <c r="BY6" s="36">
        <f t="shared" si="8"/>
        <v>98.64</v>
      </c>
      <c r="BZ6" s="35" t="str">
        <f>IF(BZ7="","",IF(BZ7="-","【-】","【"&amp;SUBSTITUTE(TEXT(BZ7,"#,##0.00"),"-","△")&amp;"】"))</f>
        <v>【103.24】</v>
      </c>
      <c r="CA6" s="36">
        <f>IF(CA7="",NA(),CA7)</f>
        <v>127.45</v>
      </c>
      <c r="CB6" s="36">
        <f t="shared" ref="CB6:CJ6" si="9">IF(CB7="",NA(),CB7)</f>
        <v>106.93</v>
      </c>
      <c r="CC6" s="36">
        <f t="shared" si="9"/>
        <v>130.37</v>
      </c>
      <c r="CD6" s="36">
        <f t="shared" si="9"/>
        <v>135.6</v>
      </c>
      <c r="CE6" s="36">
        <f t="shared" si="9"/>
        <v>134.93</v>
      </c>
      <c r="CF6" s="36">
        <f t="shared" si="9"/>
        <v>168.2</v>
      </c>
      <c r="CG6" s="36">
        <f t="shared" si="9"/>
        <v>168.67</v>
      </c>
      <c r="CH6" s="36">
        <f t="shared" si="9"/>
        <v>174.97</v>
      </c>
      <c r="CI6" s="36">
        <f t="shared" si="9"/>
        <v>178.59</v>
      </c>
      <c r="CJ6" s="36">
        <f t="shared" si="9"/>
        <v>178.92</v>
      </c>
      <c r="CK6" s="35" t="str">
        <f>IF(CK7="","",IF(CK7="-","【-】","【"&amp;SUBSTITUTE(TEXT(CK7,"#,##0.00"),"-","△")&amp;"】"))</f>
        <v>【168.38】</v>
      </c>
      <c r="CL6" s="36">
        <f>IF(CL7="",NA(),CL7)</f>
        <v>56.64</v>
      </c>
      <c r="CM6" s="36">
        <f t="shared" ref="CM6:CU6" si="10">IF(CM7="",NA(),CM7)</f>
        <v>63.98</v>
      </c>
      <c r="CN6" s="36">
        <f t="shared" si="10"/>
        <v>60.91</v>
      </c>
      <c r="CO6" s="36">
        <f t="shared" si="10"/>
        <v>62.93</v>
      </c>
      <c r="CP6" s="36">
        <f t="shared" si="10"/>
        <v>56.09</v>
      </c>
      <c r="CQ6" s="36">
        <f t="shared" si="10"/>
        <v>54.77</v>
      </c>
      <c r="CR6" s="36">
        <f t="shared" si="10"/>
        <v>54.92</v>
      </c>
      <c r="CS6" s="36">
        <f t="shared" si="10"/>
        <v>55.63</v>
      </c>
      <c r="CT6" s="36">
        <f t="shared" si="10"/>
        <v>55.03</v>
      </c>
      <c r="CU6" s="36">
        <f t="shared" si="10"/>
        <v>55.14</v>
      </c>
      <c r="CV6" s="35" t="str">
        <f>IF(CV7="","",IF(CV7="-","【-】","【"&amp;SUBSTITUTE(TEXT(CV7,"#,##0.00"),"-","△")&amp;"】"))</f>
        <v>【60.00】</v>
      </c>
      <c r="CW6" s="36">
        <f>IF(CW7="",NA(),CW7)</f>
        <v>82.79</v>
      </c>
      <c r="CX6" s="36">
        <f t="shared" ref="CX6:DF6" si="11">IF(CX7="",NA(),CX7)</f>
        <v>81.41</v>
      </c>
      <c r="CY6" s="36">
        <f t="shared" si="11"/>
        <v>75.52</v>
      </c>
      <c r="CZ6" s="36">
        <f t="shared" si="11"/>
        <v>70.88</v>
      </c>
      <c r="DA6" s="36">
        <f t="shared" si="11"/>
        <v>80.41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41.12</v>
      </c>
      <c r="DI6" s="36">
        <f t="shared" ref="DI6:DQ6" si="12">IF(DI7="",NA(),DI7)</f>
        <v>40.26</v>
      </c>
      <c r="DJ6" s="36">
        <f t="shared" si="12"/>
        <v>40.42</v>
      </c>
      <c r="DK6" s="36">
        <f t="shared" si="12"/>
        <v>41.04</v>
      </c>
      <c r="DL6" s="36">
        <f t="shared" si="12"/>
        <v>41.41</v>
      </c>
      <c r="DM6" s="36">
        <f t="shared" si="12"/>
        <v>47.46</v>
      </c>
      <c r="DN6" s="36">
        <f t="shared" si="12"/>
        <v>48.49</v>
      </c>
      <c r="DO6" s="36">
        <f t="shared" si="12"/>
        <v>48.05</v>
      </c>
      <c r="DP6" s="36">
        <f t="shared" si="12"/>
        <v>48.87</v>
      </c>
      <c r="DQ6" s="36">
        <f t="shared" si="12"/>
        <v>49.92</v>
      </c>
      <c r="DR6" s="35" t="str">
        <f>IF(DR7="","",IF(DR7="-","【-】","【"&amp;SUBSTITUTE(TEXT(DR7,"#,##0.00"),"-","△")&amp;"】"))</f>
        <v>【49.59】</v>
      </c>
      <c r="DS6" s="36">
        <f>IF(DS7="",NA(),DS7)</f>
        <v>34.46</v>
      </c>
      <c r="DT6" s="36">
        <f t="shared" ref="DT6:EB6" si="13">IF(DT7="",NA(),DT7)</f>
        <v>29.56</v>
      </c>
      <c r="DU6" s="36">
        <f t="shared" si="13"/>
        <v>24.29</v>
      </c>
      <c r="DV6" s="36">
        <f t="shared" si="13"/>
        <v>21.67</v>
      </c>
      <c r="DW6" s="36">
        <f t="shared" si="13"/>
        <v>18.8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1.84</v>
      </c>
      <c r="EE6" s="36">
        <f t="shared" ref="EE6:EM6" si="14">IF(EE7="",NA(),EE7)</f>
        <v>3.1</v>
      </c>
      <c r="EF6" s="36">
        <f t="shared" si="14"/>
        <v>3.92</v>
      </c>
      <c r="EG6" s="36">
        <f t="shared" si="14"/>
        <v>3.28</v>
      </c>
      <c r="EH6" s="36">
        <f t="shared" si="14"/>
        <v>3.23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303666</v>
      </c>
      <c r="D7" s="38">
        <v>46</v>
      </c>
      <c r="E7" s="38">
        <v>1</v>
      </c>
      <c r="F7" s="38">
        <v>0</v>
      </c>
      <c r="G7" s="38">
        <v>1</v>
      </c>
      <c r="H7" s="38" t="s">
        <v>93</v>
      </c>
      <c r="I7" s="38" t="s">
        <v>94</v>
      </c>
      <c r="J7" s="38" t="s">
        <v>95</v>
      </c>
      <c r="K7" s="38" t="s">
        <v>96</v>
      </c>
      <c r="L7" s="38" t="s">
        <v>97</v>
      </c>
      <c r="M7" s="38" t="s">
        <v>98</v>
      </c>
      <c r="N7" s="39" t="s">
        <v>99</v>
      </c>
      <c r="O7" s="39">
        <v>86.4</v>
      </c>
      <c r="P7" s="39">
        <v>62.56</v>
      </c>
      <c r="Q7" s="39">
        <v>3190</v>
      </c>
      <c r="R7" s="39">
        <v>26325</v>
      </c>
      <c r="S7" s="39">
        <v>351.84</v>
      </c>
      <c r="T7" s="39">
        <v>74.819999999999993</v>
      </c>
      <c r="U7" s="39">
        <v>16422</v>
      </c>
      <c r="V7" s="39">
        <v>31.12</v>
      </c>
      <c r="W7" s="39">
        <v>527.70000000000005</v>
      </c>
      <c r="X7" s="39">
        <v>134.61000000000001</v>
      </c>
      <c r="Y7" s="39">
        <v>151.41</v>
      </c>
      <c r="Z7" s="39">
        <v>137.51</v>
      </c>
      <c r="AA7" s="39">
        <v>131.97</v>
      </c>
      <c r="AB7" s="39">
        <v>131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367.38</v>
      </c>
      <c r="AU7" s="39">
        <v>346.39</v>
      </c>
      <c r="AV7" s="39">
        <v>395.43</v>
      </c>
      <c r="AW7" s="39">
        <v>428.22</v>
      </c>
      <c r="AX7" s="39">
        <v>435.35</v>
      </c>
      <c r="AY7" s="39">
        <v>391.54</v>
      </c>
      <c r="AZ7" s="39">
        <v>384.34</v>
      </c>
      <c r="BA7" s="39">
        <v>359.47</v>
      </c>
      <c r="BB7" s="39">
        <v>369.69</v>
      </c>
      <c r="BC7" s="39">
        <v>379.08</v>
      </c>
      <c r="BD7" s="39">
        <v>264.97000000000003</v>
      </c>
      <c r="BE7" s="39">
        <v>212.68</v>
      </c>
      <c r="BF7" s="39">
        <v>176.01</v>
      </c>
      <c r="BG7" s="39">
        <v>174.15</v>
      </c>
      <c r="BH7" s="39">
        <v>161.55000000000001</v>
      </c>
      <c r="BI7" s="39">
        <v>149.71</v>
      </c>
      <c r="BJ7" s="39">
        <v>386.97</v>
      </c>
      <c r="BK7" s="39">
        <v>380.58</v>
      </c>
      <c r="BL7" s="39">
        <v>401.79</v>
      </c>
      <c r="BM7" s="39">
        <v>402.99</v>
      </c>
      <c r="BN7" s="39">
        <v>398.98</v>
      </c>
      <c r="BO7" s="39">
        <v>266.61</v>
      </c>
      <c r="BP7" s="39">
        <v>130.05000000000001</v>
      </c>
      <c r="BQ7" s="39">
        <v>152.79</v>
      </c>
      <c r="BR7" s="39">
        <v>127.51</v>
      </c>
      <c r="BS7" s="39">
        <v>123.16</v>
      </c>
      <c r="BT7" s="39">
        <v>123.14</v>
      </c>
      <c r="BU7" s="39">
        <v>101.72</v>
      </c>
      <c r="BV7" s="39">
        <v>102.38</v>
      </c>
      <c r="BW7" s="39">
        <v>100.12</v>
      </c>
      <c r="BX7" s="39">
        <v>98.66</v>
      </c>
      <c r="BY7" s="39">
        <v>98.64</v>
      </c>
      <c r="BZ7" s="39">
        <v>103.24</v>
      </c>
      <c r="CA7" s="39">
        <v>127.45</v>
      </c>
      <c r="CB7" s="39">
        <v>106.93</v>
      </c>
      <c r="CC7" s="39">
        <v>130.37</v>
      </c>
      <c r="CD7" s="39">
        <v>135.6</v>
      </c>
      <c r="CE7" s="39">
        <v>134.93</v>
      </c>
      <c r="CF7" s="39">
        <v>168.2</v>
      </c>
      <c r="CG7" s="39">
        <v>168.67</v>
      </c>
      <c r="CH7" s="39">
        <v>174.97</v>
      </c>
      <c r="CI7" s="39">
        <v>178.59</v>
      </c>
      <c r="CJ7" s="39">
        <v>178.92</v>
      </c>
      <c r="CK7" s="39">
        <v>168.38</v>
      </c>
      <c r="CL7" s="39">
        <v>56.64</v>
      </c>
      <c r="CM7" s="39">
        <v>63.98</v>
      </c>
      <c r="CN7" s="39">
        <v>60.91</v>
      </c>
      <c r="CO7" s="39">
        <v>62.93</v>
      </c>
      <c r="CP7" s="39">
        <v>56.09</v>
      </c>
      <c r="CQ7" s="39">
        <v>54.77</v>
      </c>
      <c r="CR7" s="39">
        <v>54.92</v>
      </c>
      <c r="CS7" s="39">
        <v>55.63</v>
      </c>
      <c r="CT7" s="39">
        <v>55.03</v>
      </c>
      <c r="CU7" s="39">
        <v>55.14</v>
      </c>
      <c r="CV7" s="39">
        <v>60</v>
      </c>
      <c r="CW7" s="39">
        <v>82.79</v>
      </c>
      <c r="CX7" s="39">
        <v>81.41</v>
      </c>
      <c r="CY7" s="39">
        <v>75.52</v>
      </c>
      <c r="CZ7" s="39">
        <v>70.88</v>
      </c>
      <c r="DA7" s="39">
        <v>80.41</v>
      </c>
      <c r="DB7" s="39">
        <v>82.89</v>
      </c>
      <c r="DC7" s="39">
        <v>82.66</v>
      </c>
      <c r="DD7" s="39">
        <v>82.04</v>
      </c>
      <c r="DE7" s="39">
        <v>81.900000000000006</v>
      </c>
      <c r="DF7" s="39">
        <v>81.39</v>
      </c>
      <c r="DG7" s="39">
        <v>89.8</v>
      </c>
      <c r="DH7" s="39">
        <v>41.12</v>
      </c>
      <c r="DI7" s="39">
        <v>40.26</v>
      </c>
      <c r="DJ7" s="39">
        <v>40.42</v>
      </c>
      <c r="DK7" s="39">
        <v>41.04</v>
      </c>
      <c r="DL7" s="39">
        <v>41.41</v>
      </c>
      <c r="DM7" s="39">
        <v>47.46</v>
      </c>
      <c r="DN7" s="39">
        <v>48.49</v>
      </c>
      <c r="DO7" s="39">
        <v>48.05</v>
      </c>
      <c r="DP7" s="39">
        <v>48.87</v>
      </c>
      <c r="DQ7" s="39">
        <v>49.92</v>
      </c>
      <c r="DR7" s="39">
        <v>49.59</v>
      </c>
      <c r="DS7" s="39">
        <v>34.46</v>
      </c>
      <c r="DT7" s="39">
        <v>29.56</v>
      </c>
      <c r="DU7" s="39">
        <v>24.29</v>
      </c>
      <c r="DV7" s="39">
        <v>21.67</v>
      </c>
      <c r="DW7" s="39">
        <v>18.8</v>
      </c>
      <c r="DX7" s="39">
        <v>9.7100000000000009</v>
      </c>
      <c r="DY7" s="39">
        <v>12.79</v>
      </c>
      <c r="DZ7" s="39">
        <v>13.39</v>
      </c>
      <c r="EA7" s="39">
        <v>14.85</v>
      </c>
      <c r="EB7" s="39">
        <v>16.88</v>
      </c>
      <c r="EC7" s="39">
        <v>19.440000000000001</v>
      </c>
      <c r="ED7" s="39">
        <v>1.84</v>
      </c>
      <c r="EE7" s="39">
        <v>3.1</v>
      </c>
      <c r="EF7" s="39">
        <v>3.92</v>
      </c>
      <c r="EG7" s="39">
        <v>3.28</v>
      </c>
      <c r="EH7" s="39">
        <v>3.23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2021-01-13T02:11:54Z</cp:lastPrinted>
  <dcterms:created xsi:type="dcterms:W3CDTF">2020-12-04T02:12:41Z</dcterms:created>
  <dcterms:modified xsi:type="dcterms:W3CDTF">2021-02-25T23:37:05Z</dcterms:modified>
  <cp:category/>
</cp:coreProperties>
</file>