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0\Desktop\公開\"/>
    </mc:Choice>
  </mc:AlternateContent>
  <workbookProtection workbookAlgorithmName="SHA-512" workbookHashValue="fiIC6w1Ef4rjmMFQvkLpi/zIXcxF+LteUKZENduQ7zX6m1N67qjHf9zB8of/i1wXVzGMYe4J1JmnlueW/lwsyg==" workbookSaltValue="wjQ40a6cG+7MWiqVmo5ZTg==" workbookSpinCount="100000" lockStructure="1"/>
  <bookViews>
    <workbookView xWindow="0" yWindow="0" windowWidth="28800" windowHeight="123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W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<sst xmlns="http://schemas.openxmlformats.org/spreadsheetml/2006/main" count="236" uniqueCount="119">
  <si>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</si>
  <si>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</si>
  <si>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</si>
  <si>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</si>
  <si>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</si>
  <si>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</si>
  <si>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</si>
  <si>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</si>
  <si>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</si>
  <si>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</si>
  <si>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</si>
  <si>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</si>
  <si>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</si>
  <si>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</si>
  <si>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</si>
  <si>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</si>
  <si>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</si>
  <si>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</si>
  <si>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</si>
  <si>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</si>
  <si>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</si>
  <si>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</si>
  <si>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</si>
  <si>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</si>
  <si>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</si>
  <si>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</si>
  <si>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</si>
  <si>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</si>
  <si>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</si>
  <si>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</si>
  <si>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</si>
  <si>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</si>
  <si>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</si>
  <si>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</si>
  <si>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</si>
  <si>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</si>
  <si>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</si>
  <si>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</si>
  <si>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</si>
  <si>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</si>
  <si>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</si>
  <si>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</si>
  <si>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</si>
  <si>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</si>
  <si>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</si>
  <si>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</si>
  <si>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</si>
  <si>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</si>
  <si>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</si>
  <si>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</si>
  <si>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</si>
  <si>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</si>
  <si>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</si>
  <si>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</si>
  <si>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</si>
  <si>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</si>
  <si>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</si>
  <si>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</si>
  <si>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</si>
  <si>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</si>
  <si>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</si>
  <si>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</si>
  <si>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</si>
  <si>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</si>
  <si>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</si>
  <si>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</si>
  <si>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</si>
  <si>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</si>
  <si>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</si>
  <si>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</si>
  <si>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</si>
  <si>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</si>
  <si>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</si>
  <si>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</si>
  <si>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</si>
  <si>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</si>
  <si>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</si>
  <si>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</si>
  <si>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</si>
  <si>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</si>
  <si>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</si>
  <si>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</si>
  <si>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</si>
  <si>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</si>
  <si>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</si>
  <si>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</si>
  <si>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</si>
  <si>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</si>
  <si>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</si>
  <si>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</si>
  <si>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</si>
  <si>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</si>
  <si>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</si>
  <si>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</si>
  <si>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</si>
  <si>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</si>
  <si>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</si>
  <si>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</si>
  <si>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</si>
  <si>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</si>
  <si>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</si>
  <si>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</si>
  <si>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</si>
  <si>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</si>
  <si>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</si>
  <si>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</si>
  <si>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</si>
  <si>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</si>
  <si>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</si>
  <si>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</si>
  <si>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</si>
  <si>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</si>
  <si>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</si>
  <si>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</si>
  <si>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</si>
  <si>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</si>
  <si>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の耐用年数が50年であることを考えると、老朽化による管渠改善・更新は現時点においては必要ないものと思われる。そのため、管渠の更新等は未実施であり、③管渠改善率について当該値は0％となっています。しかしながら、管渠の老朽化も避けられないものであるため、点検・更新に係る財源の確保が今後の課題です。</t>
    <rPh sb="128" eb="130">
      <t>テンケン</t>
    </rPh>
    <phoneticPr fontId="4"/>
  </si>
  <si>
    <t>　今後も引き続き、維持管理費の効率化、接続率の向上を重点課題として取り組みます。
　また、有田川町内の農業集落排水事業については、公共下水道事業との統合を進めており、令和3年度より順次接続工事を実施していく計画です。町内5施設すべてを公共下水道へ統合完了が令和5年度末を予定しており、令和6年度からは農業集落排水事業特別会計は廃止する予定です。</t>
    <rPh sb="45" eb="49">
      <t>ア</t>
    </rPh>
    <rPh sb="49" eb="50">
      <t>ナイ</t>
    </rPh>
    <rPh sb="51" eb="53">
      <t>ノウギョウ</t>
    </rPh>
    <rPh sb="53" eb="55">
      <t>シュウラク</t>
    </rPh>
    <rPh sb="55" eb="57">
      <t>ハイスイ</t>
    </rPh>
    <rPh sb="57" eb="59">
      <t>ジギョウ</t>
    </rPh>
    <rPh sb="65" eb="67">
      <t>コウキョウ</t>
    </rPh>
    <rPh sb="67" eb="70">
      <t>ゲスイドウ</t>
    </rPh>
    <rPh sb="70" eb="72">
      <t>ジギョウ</t>
    </rPh>
    <rPh sb="74" eb="76">
      <t>トウゴウ</t>
    </rPh>
    <rPh sb="77" eb="78">
      <t>スス</t>
    </rPh>
    <rPh sb="83" eb="85">
      <t>レイワ</t>
    </rPh>
    <rPh sb="86" eb="88">
      <t>ネンド</t>
    </rPh>
    <rPh sb="90" eb="92">
      <t>ジュンジ</t>
    </rPh>
    <rPh sb="92" eb="94">
      <t>セツゾク</t>
    </rPh>
    <rPh sb="94" eb="96">
      <t>コウジ</t>
    </rPh>
    <rPh sb="97" eb="99">
      <t>ジッシ</t>
    </rPh>
    <rPh sb="103" eb="105">
      <t>ケイカク</t>
    </rPh>
    <rPh sb="108" eb="110">
      <t>チョウナイ</t>
    </rPh>
    <rPh sb="111" eb="113">
      <t>シセツ</t>
    </rPh>
    <rPh sb="117" eb="119">
      <t>コウキョウ</t>
    </rPh>
    <rPh sb="119" eb="121">
      <t>ゲスイ</t>
    </rPh>
    <rPh sb="121" eb="122">
      <t>ミチ</t>
    </rPh>
    <rPh sb="123" eb="125">
      <t>トウゴウ</t>
    </rPh>
    <rPh sb="125" eb="127">
      <t>カンリョウ</t>
    </rPh>
    <rPh sb="128" eb="130">
      <t>レイワ</t>
    </rPh>
    <rPh sb="131" eb="133">
      <t>ネンド</t>
    </rPh>
    <rPh sb="133" eb="134">
      <t>マツ</t>
    </rPh>
    <rPh sb="135" eb="137">
      <t>ヨテイ</t>
    </rPh>
    <rPh sb="142" eb="144">
      <t>レイワ</t>
    </rPh>
    <rPh sb="145" eb="147">
      <t>ネンド</t>
    </rPh>
    <rPh sb="150" eb="152">
      <t>ノウギョウ</t>
    </rPh>
    <phoneticPr fontId="4"/>
  </si>
  <si>
    <r>
      <t>　有田川町の農業集落排水事業は、地域の実情に応じて5ケ所の処理区域で整備されています。
　「水洗化率」については昨年度と比べて横ばいであり、類似団体の平均値とほぼ近いものとなっています。しかしながら「経費回収率」については平均値を下回っており、</t>
    </r>
    <r>
      <rPr>
        <sz val="12"/>
        <rFont val="ＭＳ ゴシック"/>
        <family val="3"/>
        <charset val="128"/>
      </rPr>
      <t>使用料で回収すべき経費が賄えていない現状となっています。今後も更なる維持管理費の削減に取り組み効率よい経営が必要であると考えます。</t>
    </r>
    <rPh sb="1" eb="5">
      <t>アリダガワチョウ</t>
    </rPh>
    <rPh sb="6" eb="8">
      <t>ノウギョウ</t>
    </rPh>
    <rPh sb="8" eb="10">
      <t>シュウラク</t>
    </rPh>
    <rPh sb="10" eb="12">
      <t>ハイスイ</t>
    </rPh>
    <rPh sb="12" eb="14">
      <t>ジギョウ</t>
    </rPh>
    <rPh sb="16" eb="18">
      <t>チイキ</t>
    </rPh>
    <rPh sb="19" eb="21">
      <t>ジツジョウ</t>
    </rPh>
    <rPh sb="22" eb="23">
      <t>オウ</t>
    </rPh>
    <rPh sb="27" eb="28">
      <t>ショ</t>
    </rPh>
    <rPh sb="29" eb="31">
      <t>ショリ</t>
    </rPh>
    <rPh sb="31" eb="33">
      <t>クイキ</t>
    </rPh>
    <rPh sb="34" eb="36">
      <t>セイビ</t>
    </rPh>
    <rPh sb="46" eb="49">
      <t>スイセンカ</t>
    </rPh>
    <rPh sb="49" eb="50">
      <t>リツ</t>
    </rPh>
    <rPh sb="56" eb="59">
      <t>サクネンド</t>
    </rPh>
    <rPh sb="60" eb="61">
      <t>クラ</t>
    </rPh>
    <rPh sb="63" eb="64">
      <t>ヨコ</t>
    </rPh>
    <rPh sb="75" eb="78">
      <t>ヘイキンチ</t>
    </rPh>
    <rPh sb="81" eb="82">
      <t>チカ</t>
    </rPh>
    <rPh sb="100" eb="102">
      <t>ケイヒ</t>
    </rPh>
    <rPh sb="102" eb="105">
      <t>カイシュウリツ</t>
    </rPh>
    <rPh sb="115" eb="117">
      <t>シタマワ</t>
    </rPh>
    <rPh sb="122" eb="125">
      <t>シヨウリョウ</t>
    </rPh>
    <rPh sb="126" eb="128">
      <t>カイシュウ</t>
    </rPh>
    <rPh sb="131" eb="133">
      <t>ケイヒ</t>
    </rPh>
    <rPh sb="134" eb="135">
      <t>マカナ</t>
    </rPh>
    <rPh sb="140" eb="142">
      <t>ゲンジョウ</t>
    </rPh>
    <rPh sb="150" eb="152">
      <t>コンゴ</t>
    </rPh>
    <rPh sb="153" eb="154">
      <t>サラ</t>
    </rPh>
    <rPh sb="156" eb="158">
      <t>イジ</t>
    </rPh>
    <rPh sb="158" eb="161">
      <t>カンリヒ</t>
    </rPh>
    <rPh sb="162" eb="164">
      <t>サクゲン</t>
    </rPh>
    <rPh sb="165" eb="166">
      <t>ト</t>
    </rPh>
    <rPh sb="167" eb="168">
      <t>ク</t>
    </rPh>
    <rPh sb="169" eb="171">
      <t>コウリツ</t>
    </rPh>
    <rPh sb="173" eb="175">
      <t>ケイエイ</t>
    </rPh>
    <rPh sb="176" eb="178">
      <t>ヒツヨウ</t>
    </rPh>
    <rPh sb="182" eb="18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</si>
</sst>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90-42C0-9009-C35C686A00C3}"/>
            </c:ext>
          </c:extLst>
        </c:ser>
        <c:dLbls>
          <c:showLegendKey val="0"/>
          <c:showVal val="0"/>
          <c:showCatName val="0"/>
          <c:showSerName val="0"/>
          <c:showPercent val="0"/>
          <c:showBubbleSize val="0"/>
        </c:dLbls>
        <c:gapWidth val="150"/>
        <c:axId val="517724040"/>
        <c:axId val="51772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890-42C0-9009-C35C686A00C3}"/>
            </c:ext>
          </c:extLst>
        </c:ser>
        <c:dLbls>
          <c:showLegendKey val="0"/>
          <c:showVal val="0"/>
          <c:showCatName val="0"/>
          <c:showSerName val="0"/>
          <c:showPercent val="0"/>
          <c:showBubbleSize val="0"/>
        </c:dLbls>
        <c:marker val="1"/>
        <c:smooth val="0"/>
        <c:axId val="517724040"/>
        <c:axId val="517721688"/>
      </c:lineChart>
      <c:dateAx>
        <c:axId val="517724040"/>
        <c:scaling>
          <c:orientation val="minMax"/>
        </c:scaling>
        <c:delete val="1"/>
        <c:axPos val="b"/>
        <c:numFmt formatCode="&quot;H&quot;yy" sourceLinked="1"/>
        <c:majorTickMark val="none"/>
        <c:minorTickMark val="none"/>
        <c:tickLblPos val="none"/>
        <c:crossAx val="517721688"/>
        <c:crosses val="autoZero"/>
        <c:auto val="1"/>
        <c:lblOffset val="100"/>
        <c:baseTimeUnit val="years"/>
      </c:dateAx>
      <c:valAx>
        <c:axId val="51772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72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57.47</c:v>
                </c:pt>
                <c:pt idx="1">
                  <c:v>56.55</c:v>
                </c:pt>
                <c:pt idx="2">
                  <c:v>56.08</c:v>
                </c:pt>
                <c:pt idx="3">
                  <c:v>56.78</c:v>
                </c:pt>
                <c:pt idx="4">
                  <c:v>58.29</c:v>
                </c:pt>
              </c:numCache>
            </c:numRef>
          </c:val>
          <c:extLst>
            <c:ext xmlns:c16="http://schemas.microsoft.com/office/drawing/2014/chart" uri="{C3380CC4-5D6E-409C-BE32-E72D297353CC}">
              <c16:uniqueId val="{00000000-1AB4-49F1-B871-F8FB74D2C6CD}"/>
            </c:ext>
          </c:extLst>
        </c:ser>
        <c:dLbls>
          <c:showLegendKey val="0"/>
          <c:showVal val="0"/>
          <c:showCatName val="0"/>
          <c:showSerName val="0"/>
          <c:showPercent val="0"/>
          <c:showBubbleSize val="0"/>
        </c:dLbls>
        <c:gapWidth val="150"/>
        <c:axId val="517318392"/>
        <c:axId val="51731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1AB4-49F1-B871-F8FB74D2C6CD}"/>
            </c:ext>
          </c:extLst>
        </c:ser>
        <c:dLbls>
          <c:showLegendKey val="0"/>
          <c:showVal val="0"/>
          <c:showCatName val="0"/>
          <c:showSerName val="0"/>
          <c:showPercent val="0"/>
          <c:showBubbleSize val="0"/>
        </c:dLbls>
        <c:marker val="1"/>
        <c:smooth val="0"/>
        <c:axId val="517318392"/>
        <c:axId val="517318784"/>
      </c:lineChart>
      <c:dateAx>
        <c:axId val="517318392"/>
        <c:scaling>
          <c:orientation val="minMax"/>
        </c:scaling>
        <c:delete val="1"/>
        <c:axPos val="b"/>
        <c:numFmt formatCode="&quot;H&quot;yy" sourceLinked="1"/>
        <c:majorTickMark val="none"/>
        <c:minorTickMark val="none"/>
        <c:tickLblPos val="none"/>
        <c:crossAx val="517318784"/>
        <c:crosses val="autoZero"/>
        <c:auto val="1"/>
        <c:lblOffset val="100"/>
        <c:baseTimeUnit val="years"/>
      </c:dateAx>
      <c:valAx>
        <c:axId val="5173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31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75.78</c:v>
                </c:pt>
                <c:pt idx="1">
                  <c:v>76.86</c:v>
                </c:pt>
                <c:pt idx="2">
                  <c:v>80.989999999999995</c:v>
                </c:pt>
                <c:pt idx="3">
                  <c:v>80.010000000000005</c:v>
                </c:pt>
                <c:pt idx="4">
                  <c:v>79.099999999999994</c:v>
                </c:pt>
              </c:numCache>
            </c:numRef>
          </c:val>
          <c:extLst>
            <c:ext xmlns:c16="http://schemas.microsoft.com/office/drawing/2014/chart" uri="{C3380CC4-5D6E-409C-BE32-E72D297353CC}">
              <c16:uniqueId val="{00000000-B3B3-4542-A144-9BFB3A1EB688}"/>
            </c:ext>
          </c:extLst>
        </c:ser>
        <c:dLbls>
          <c:showLegendKey val="0"/>
          <c:showVal val="0"/>
          <c:showCatName val="0"/>
          <c:showSerName val="0"/>
          <c:showPercent val="0"/>
          <c:showBubbleSize val="0"/>
        </c:dLbls>
        <c:gapWidth val="150"/>
        <c:axId val="517319960"/>
        <c:axId val="51732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B3B3-4542-A144-9BFB3A1EB688}"/>
            </c:ext>
          </c:extLst>
        </c:ser>
        <c:dLbls>
          <c:showLegendKey val="0"/>
          <c:showVal val="0"/>
          <c:showCatName val="0"/>
          <c:showSerName val="0"/>
          <c:showPercent val="0"/>
          <c:showBubbleSize val="0"/>
        </c:dLbls>
        <c:marker val="1"/>
        <c:smooth val="0"/>
        <c:axId val="517319960"/>
        <c:axId val="517320352"/>
      </c:lineChart>
      <c:dateAx>
        <c:axId val="517319960"/>
        <c:scaling>
          <c:orientation val="minMax"/>
        </c:scaling>
        <c:delete val="1"/>
        <c:axPos val="b"/>
        <c:numFmt formatCode="&quot;H&quot;yy" sourceLinked="1"/>
        <c:majorTickMark val="none"/>
        <c:minorTickMark val="none"/>
        <c:tickLblPos val="none"/>
        <c:crossAx val="517320352"/>
        <c:crosses val="autoZero"/>
        <c:auto val="1"/>
        <c:lblOffset val="100"/>
        <c:baseTimeUnit val="years"/>
      </c:dateAx>
      <c:valAx>
        <c:axId val="5173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31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76.34</c:v>
                </c:pt>
                <c:pt idx="1">
                  <c:v>68.83</c:v>
                </c:pt>
                <c:pt idx="2">
                  <c:v>82.09</c:v>
                </c:pt>
                <c:pt idx="3">
                  <c:v>81.599999999999994</c:v>
                </c:pt>
                <c:pt idx="4">
                  <c:v>79.739999999999995</c:v>
                </c:pt>
              </c:numCache>
            </c:numRef>
          </c:val>
          <c:extLst>
            <c:ext xmlns:c16="http://schemas.microsoft.com/office/drawing/2014/chart" uri="{C3380CC4-5D6E-409C-BE32-E72D297353CC}">
              <c16:uniqueId val="{00000000-DF9A-4A20-90AA-E289D2B6FC55}"/>
            </c:ext>
          </c:extLst>
        </c:ser>
        <c:dLbls>
          <c:showLegendKey val="0"/>
          <c:showVal val="0"/>
          <c:showCatName val="0"/>
          <c:showSerName val="0"/>
          <c:showPercent val="0"/>
          <c:showBubbleSize val="0"/>
        </c:dLbls>
        <c:gapWidth val="150"/>
        <c:axId val="434420808"/>
        <c:axId val="51643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9A-4A20-90AA-E289D2B6FC55}"/>
            </c:ext>
          </c:extLst>
        </c:ser>
        <c:dLbls>
          <c:showLegendKey val="0"/>
          <c:showVal val="0"/>
          <c:showCatName val="0"/>
          <c:showSerName val="0"/>
          <c:showPercent val="0"/>
          <c:showBubbleSize val="0"/>
        </c:dLbls>
        <c:marker val="1"/>
        <c:smooth val="0"/>
        <c:axId val="434420808"/>
        <c:axId val="516430872"/>
      </c:lineChart>
      <c:dateAx>
        <c:axId val="434420808"/>
        <c:scaling>
          <c:orientation val="minMax"/>
        </c:scaling>
        <c:delete val="1"/>
        <c:axPos val="b"/>
        <c:numFmt formatCode="&quot;H&quot;yy" sourceLinked="1"/>
        <c:majorTickMark val="none"/>
        <c:minorTickMark val="none"/>
        <c:tickLblPos val="none"/>
        <c:crossAx val="516430872"/>
        <c:crosses val="autoZero"/>
        <c:auto val="1"/>
        <c:lblOffset val="100"/>
        <c:baseTimeUnit val="years"/>
      </c:dateAx>
      <c:valAx>
        <c:axId val="51643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42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EB-449F-99CC-42E1D537A3B5}"/>
            </c:ext>
          </c:extLst>
        </c:ser>
        <c:dLbls>
          <c:showLegendKey val="0"/>
          <c:showVal val="0"/>
          <c:showCatName val="0"/>
          <c:showSerName val="0"/>
          <c:showPercent val="0"/>
          <c:showBubbleSize val="0"/>
        </c:dLbls>
        <c:gapWidth val="150"/>
        <c:axId val="516432048"/>
        <c:axId val="51643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EB-449F-99CC-42E1D537A3B5}"/>
            </c:ext>
          </c:extLst>
        </c:ser>
        <c:dLbls>
          <c:showLegendKey val="0"/>
          <c:showVal val="0"/>
          <c:showCatName val="0"/>
          <c:showSerName val="0"/>
          <c:showPercent val="0"/>
          <c:showBubbleSize val="0"/>
        </c:dLbls>
        <c:marker val="1"/>
        <c:smooth val="0"/>
        <c:axId val="516432048"/>
        <c:axId val="516432440"/>
      </c:lineChart>
      <c:dateAx>
        <c:axId val="516432048"/>
        <c:scaling>
          <c:orientation val="minMax"/>
        </c:scaling>
        <c:delete val="1"/>
        <c:axPos val="b"/>
        <c:numFmt formatCode="&quot;H&quot;yy" sourceLinked="1"/>
        <c:majorTickMark val="none"/>
        <c:minorTickMark val="none"/>
        <c:tickLblPos val="none"/>
        <c:crossAx val="516432440"/>
        <c:crosses val="autoZero"/>
        <c:auto val="1"/>
        <c:lblOffset val="100"/>
        <c:baseTimeUnit val="years"/>
      </c:dateAx>
      <c:valAx>
        <c:axId val="51643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43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B0-49DD-AC11-C342ADA395AC}"/>
            </c:ext>
          </c:extLst>
        </c:ser>
        <c:dLbls>
          <c:showLegendKey val="0"/>
          <c:showVal val="0"/>
          <c:showCatName val="0"/>
          <c:showSerName val="0"/>
          <c:showPercent val="0"/>
          <c:showBubbleSize val="0"/>
        </c:dLbls>
        <c:gapWidth val="150"/>
        <c:axId val="516433616"/>
        <c:axId val="51643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B0-49DD-AC11-C342ADA395AC}"/>
            </c:ext>
          </c:extLst>
        </c:ser>
        <c:dLbls>
          <c:showLegendKey val="0"/>
          <c:showVal val="0"/>
          <c:showCatName val="0"/>
          <c:showSerName val="0"/>
          <c:showPercent val="0"/>
          <c:showBubbleSize val="0"/>
        </c:dLbls>
        <c:marker val="1"/>
        <c:smooth val="0"/>
        <c:axId val="516433616"/>
        <c:axId val="516434008"/>
      </c:lineChart>
      <c:dateAx>
        <c:axId val="516433616"/>
        <c:scaling>
          <c:orientation val="minMax"/>
        </c:scaling>
        <c:delete val="1"/>
        <c:axPos val="b"/>
        <c:numFmt formatCode="&quot;H&quot;yy" sourceLinked="1"/>
        <c:majorTickMark val="none"/>
        <c:minorTickMark val="none"/>
        <c:tickLblPos val="none"/>
        <c:crossAx val="516434008"/>
        <c:crosses val="autoZero"/>
        <c:auto val="1"/>
        <c:lblOffset val="100"/>
        <c:baseTimeUnit val="years"/>
      </c:dateAx>
      <c:valAx>
        <c:axId val="51643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43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59-4148-9405-E61F1C992358}"/>
            </c:ext>
          </c:extLst>
        </c:ser>
        <c:dLbls>
          <c:showLegendKey val="0"/>
          <c:showVal val="0"/>
          <c:showCatName val="0"/>
          <c:showSerName val="0"/>
          <c:showPercent val="0"/>
          <c:showBubbleSize val="0"/>
        </c:dLbls>
        <c:gapWidth val="150"/>
        <c:axId val="516457888"/>
        <c:axId val="51645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59-4148-9405-E61F1C992358}"/>
            </c:ext>
          </c:extLst>
        </c:ser>
        <c:dLbls>
          <c:showLegendKey val="0"/>
          <c:showVal val="0"/>
          <c:showCatName val="0"/>
          <c:showSerName val="0"/>
          <c:showPercent val="0"/>
          <c:showBubbleSize val="0"/>
        </c:dLbls>
        <c:marker val="1"/>
        <c:smooth val="0"/>
        <c:axId val="516457888"/>
        <c:axId val="516458280"/>
      </c:lineChart>
      <c:dateAx>
        <c:axId val="516457888"/>
        <c:scaling>
          <c:orientation val="minMax"/>
        </c:scaling>
        <c:delete val="1"/>
        <c:axPos val="b"/>
        <c:numFmt formatCode="&quot;H&quot;yy" sourceLinked="1"/>
        <c:majorTickMark val="none"/>
        <c:minorTickMark val="none"/>
        <c:tickLblPos val="none"/>
        <c:crossAx val="516458280"/>
        <c:crosses val="autoZero"/>
        <c:auto val="1"/>
        <c:lblOffset val="100"/>
        <c:baseTimeUnit val="years"/>
      </c:dateAx>
      <c:valAx>
        <c:axId val="51645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4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83-41C7-91B2-02DD43CC0F71}"/>
            </c:ext>
          </c:extLst>
        </c:ser>
        <c:dLbls>
          <c:showLegendKey val="0"/>
          <c:showVal val="0"/>
          <c:showCatName val="0"/>
          <c:showSerName val="0"/>
          <c:showPercent val="0"/>
          <c:showBubbleSize val="0"/>
        </c:dLbls>
        <c:gapWidth val="150"/>
        <c:axId val="516459456"/>
        <c:axId val="51645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83-41C7-91B2-02DD43CC0F71}"/>
            </c:ext>
          </c:extLst>
        </c:ser>
        <c:dLbls>
          <c:showLegendKey val="0"/>
          <c:showVal val="0"/>
          <c:showCatName val="0"/>
          <c:showSerName val="0"/>
          <c:showPercent val="0"/>
          <c:showBubbleSize val="0"/>
        </c:dLbls>
        <c:marker val="1"/>
        <c:smooth val="0"/>
        <c:axId val="516459456"/>
        <c:axId val="516459848"/>
      </c:lineChart>
      <c:dateAx>
        <c:axId val="516459456"/>
        <c:scaling>
          <c:orientation val="minMax"/>
        </c:scaling>
        <c:delete val="1"/>
        <c:axPos val="b"/>
        <c:numFmt formatCode="&quot;H&quot;yy" sourceLinked="1"/>
        <c:majorTickMark val="none"/>
        <c:minorTickMark val="none"/>
        <c:tickLblPos val="none"/>
        <c:crossAx val="516459848"/>
        <c:crosses val="autoZero"/>
        <c:auto val="1"/>
        <c:lblOffset val="100"/>
        <c:baseTimeUnit val="years"/>
      </c:dateAx>
      <c:valAx>
        <c:axId val="51645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4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CB-4147-984E-F2212A9DF17F}"/>
            </c:ext>
          </c:extLst>
        </c:ser>
        <c:dLbls>
          <c:showLegendKey val="0"/>
          <c:showVal val="0"/>
          <c:showCatName val="0"/>
          <c:showSerName val="0"/>
          <c:showPercent val="0"/>
          <c:showBubbleSize val="0"/>
        </c:dLbls>
        <c:gapWidth val="150"/>
        <c:axId val="516461024"/>
        <c:axId val="51731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DFCB-4147-984E-F2212A9DF17F}"/>
            </c:ext>
          </c:extLst>
        </c:ser>
        <c:dLbls>
          <c:showLegendKey val="0"/>
          <c:showVal val="0"/>
          <c:showCatName val="0"/>
          <c:showSerName val="0"/>
          <c:showPercent val="0"/>
          <c:showBubbleSize val="0"/>
        </c:dLbls>
        <c:marker val="1"/>
        <c:smooth val="0"/>
        <c:axId val="516461024"/>
        <c:axId val="517314080"/>
      </c:lineChart>
      <c:dateAx>
        <c:axId val="516461024"/>
        <c:scaling>
          <c:orientation val="minMax"/>
        </c:scaling>
        <c:delete val="1"/>
        <c:axPos val="b"/>
        <c:numFmt formatCode="&quot;H&quot;yy" sourceLinked="1"/>
        <c:majorTickMark val="none"/>
        <c:minorTickMark val="none"/>
        <c:tickLblPos val="none"/>
        <c:crossAx val="517314080"/>
        <c:crosses val="autoZero"/>
        <c:auto val="1"/>
        <c:lblOffset val="100"/>
        <c:baseTimeUnit val="years"/>
      </c:dateAx>
      <c:valAx>
        <c:axId val="5173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4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26.99</c:v>
                </c:pt>
                <c:pt idx="1">
                  <c:v>27.82</c:v>
                </c:pt>
                <c:pt idx="2">
                  <c:v>38.92</c:v>
                </c:pt>
                <c:pt idx="3">
                  <c:v>36.97</c:v>
                </c:pt>
                <c:pt idx="4">
                  <c:v>41.3</c:v>
                </c:pt>
              </c:numCache>
            </c:numRef>
          </c:val>
          <c:extLst>
            <c:ext xmlns:c16="http://schemas.microsoft.com/office/drawing/2014/chart" uri="{C3380CC4-5D6E-409C-BE32-E72D297353CC}">
              <c16:uniqueId val="{00000000-66E7-437F-81B4-C76FBC36513F}"/>
            </c:ext>
          </c:extLst>
        </c:ser>
        <c:dLbls>
          <c:showLegendKey val="0"/>
          <c:showVal val="0"/>
          <c:showCatName val="0"/>
          <c:showSerName val="0"/>
          <c:showPercent val="0"/>
          <c:showBubbleSize val="0"/>
        </c:dLbls>
        <c:gapWidth val="150"/>
        <c:axId val="517315256"/>
        <c:axId val="51731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66E7-437F-81B4-C76FBC36513F}"/>
            </c:ext>
          </c:extLst>
        </c:ser>
        <c:dLbls>
          <c:showLegendKey val="0"/>
          <c:showVal val="0"/>
          <c:showCatName val="0"/>
          <c:showSerName val="0"/>
          <c:showPercent val="0"/>
          <c:showBubbleSize val="0"/>
        </c:dLbls>
        <c:marker val="1"/>
        <c:smooth val="0"/>
        <c:axId val="517315256"/>
        <c:axId val="517315648"/>
      </c:lineChart>
      <c:dateAx>
        <c:axId val="517315256"/>
        <c:scaling>
          <c:orientation val="minMax"/>
        </c:scaling>
        <c:delete val="1"/>
        <c:axPos val="b"/>
        <c:numFmt formatCode="&quot;H&quot;yy" sourceLinked="1"/>
        <c:majorTickMark val="none"/>
        <c:minorTickMark val="none"/>
        <c:tickLblPos val="none"/>
        <c:crossAx val="517315648"/>
        <c:crosses val="autoZero"/>
        <c:auto val="1"/>
        <c:lblOffset val="100"/>
        <c:baseTimeUnit val="years"/>
      </c:dateAx>
      <c:valAx>
        <c:axId val="5173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31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502.64</c:v>
                </c:pt>
                <c:pt idx="1">
                  <c:v>533.59</c:v>
                </c:pt>
                <c:pt idx="2">
                  <c:v>382.11</c:v>
                </c:pt>
                <c:pt idx="3">
                  <c:v>401.55</c:v>
                </c:pt>
                <c:pt idx="4">
                  <c:v>360.67</c:v>
                </c:pt>
              </c:numCache>
            </c:numRef>
          </c:val>
          <c:extLst>
            <c:ext xmlns:c16="http://schemas.microsoft.com/office/drawing/2014/chart" uri="{C3380CC4-5D6E-409C-BE32-E72D297353CC}">
              <c16:uniqueId val="{00000000-F698-40C5-9E77-ECE53B79E79F}"/>
            </c:ext>
          </c:extLst>
        </c:ser>
        <c:dLbls>
          <c:showLegendKey val="0"/>
          <c:showVal val="0"/>
          <c:showCatName val="0"/>
          <c:showSerName val="0"/>
          <c:showPercent val="0"/>
          <c:showBubbleSize val="0"/>
        </c:dLbls>
        <c:gapWidth val="150"/>
        <c:axId val="517316824"/>
        <c:axId val="51731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F698-40C5-9E77-ECE53B79E79F}"/>
            </c:ext>
          </c:extLst>
        </c:ser>
        <c:dLbls>
          <c:showLegendKey val="0"/>
          <c:showVal val="0"/>
          <c:showCatName val="0"/>
          <c:showSerName val="0"/>
          <c:showPercent val="0"/>
          <c:showBubbleSize val="0"/>
        </c:dLbls>
        <c:marker val="1"/>
        <c:smooth val="0"/>
        <c:axId val="517316824"/>
        <c:axId val="517317216"/>
      </c:lineChart>
      <c:dateAx>
        <c:axId val="517316824"/>
        <c:scaling>
          <c:orientation val="minMax"/>
        </c:scaling>
        <c:delete val="1"/>
        <c:axPos val="b"/>
        <c:numFmt formatCode="&quot;H&quot;yy" sourceLinked="1"/>
        <c:majorTickMark val="none"/>
        <c:minorTickMark val="none"/>
        <c:tickLblPos val="none"/>
        <c:crossAx val="517317216"/>
        <c:crosses val="autoZero"/>
        <c:auto val="1"/>
        <c:lblOffset val="100"/>
        <c:baseTimeUnit val="years"/>
      </c:dateAx>
      <c:valAx>
        <c:axId val="5173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31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有田川町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26325</v>
      </c>
      <c r="AM8" s="51"/>
      <c r="AN8" s="51"/>
      <c r="AO8" s="51"/>
      <c r="AP8" s="51"/>
      <c r="AQ8" s="51"/>
      <c r="AR8" s="51"/>
      <c r="AS8" s="51"/>
      <c r="AT8" s="46">
        <f>データ!T6</f>
        <v>351.84</v>
      </c>
      <c r="AU8" s="46"/>
      <c r="AV8" s="46"/>
      <c r="AW8" s="46"/>
      <c r="AX8" s="46"/>
      <c r="AY8" s="46"/>
      <c r="AZ8" s="46"/>
      <c r="BA8" s="46"/>
      <c r="BB8" s="46">
        <f>データ!U6</f>
        <v>74.819999999999993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16.57</v>
      </c>
      <c r="Q10" s="46"/>
      <c r="R10" s="46"/>
      <c r="S10" s="46"/>
      <c r="T10" s="46"/>
      <c r="U10" s="46"/>
      <c r="V10" s="46"/>
      <c r="W10" s="46">
        <f>データ!Q6</f>
        <v>95.58</v>
      </c>
      <c r="X10" s="46"/>
      <c r="Y10" s="46"/>
      <c r="Z10" s="46"/>
      <c r="AA10" s="46"/>
      <c r="AB10" s="46"/>
      <c r="AC10" s="46"/>
      <c r="AD10" s="51">
        <f>データ!R6</f>
        <v>3630</v>
      </c>
      <c r="AE10" s="51"/>
      <c r="AF10" s="51"/>
      <c r="AG10" s="51"/>
      <c r="AH10" s="51"/>
      <c r="AI10" s="51"/>
      <c r="AJ10" s="51"/>
      <c r="AK10" s="2"/>
      <c r="AL10" s="51">
        <f>データ!V6</f>
        <v>4349</v>
      </c>
      <c r="AM10" s="51"/>
      <c r="AN10" s="51"/>
      <c r="AO10" s="51"/>
      <c r="AP10" s="51"/>
      <c r="AQ10" s="51"/>
      <c r="AR10" s="51"/>
      <c r="AS10" s="51"/>
      <c r="AT10" s="46">
        <f>データ!W6</f>
        <v>1.59</v>
      </c>
      <c r="AU10" s="46"/>
      <c r="AV10" s="46"/>
      <c r="AW10" s="46"/>
      <c r="AX10" s="46"/>
      <c r="AY10" s="46"/>
      <c r="AZ10" s="46"/>
      <c r="BA10" s="46"/>
      <c r="BB10" s="46">
        <f>データ!X6</f>
        <v>2735.22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XPHkZ7JGDJGYPxKn1e+zxdtKauM7AHONxv4Rb5l+3vBfge+CPHsBfX/ctLb6vrqhUpdunU/ajnVB2/aMNPXcbQ==" saltValue="cEOBN9yH+M08TUWA+ayQW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303666</v>
      </c>
      <c r="D6" s="33">
        <f t="shared" si="3"/>
        <v>47</v>
      </c>
      <c r="E6" s="33">
        <f t="shared" si="3"/>
        <v>17</v>
      </c>
      <c r="F6" s="33">
        <f t="shared" si="3"/>
        <v>5</v>
      </c>
      <c r="G6" s="33">
        <f t="shared" si="3"/>
        <v>0</v>
      </c>
      <c r="H6" s="33" t="str">
        <f t="shared" si="3"/>
        <v>和歌山県　有田川町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16.57</v>
      </c>
      <c r="Q6" s="34">
        <f t="shared" si="3"/>
        <v>95.58</v>
      </c>
      <c r="R6" s="34">
        <f t="shared" si="3"/>
        <v>3630</v>
      </c>
      <c r="S6" s="34">
        <f t="shared" si="3"/>
        <v>26325</v>
      </c>
      <c r="T6" s="34">
        <f t="shared" si="3"/>
        <v>351.84</v>
      </c>
      <c r="U6" s="34">
        <f t="shared" si="3"/>
        <v>74.819999999999993</v>
      </c>
      <c r="V6" s="34">
        <f t="shared" si="3"/>
        <v>4349</v>
      </c>
      <c r="W6" s="34">
        <f t="shared" si="3"/>
        <v>1.59</v>
      </c>
      <c r="X6" s="34">
        <f t="shared" si="3"/>
        <v>2735.22</v>
      </c>
      <c r="Y6" s="35">
        <f>IF(Y7="",NA(),Y7)</f>
        <v>76.34</v>
      </c>
      <c r="Z6" s="35">
        <f t="shared" ref="Z6:AH6" si="4">IF(Z7="",NA(),Z7)</f>
        <v>68.83</v>
      </c>
      <c r="AA6" s="35">
        <f t="shared" si="4"/>
        <v>82.09</v>
      </c>
      <c r="AB6" s="35">
        <f t="shared" si="4"/>
        <v>81.599999999999994</v>
      </c>
      <c r="AC6" s="35">
        <f t="shared" si="4"/>
        <v>79.739999999999995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26.99</v>
      </c>
      <c r="BR6" s="35">
        <f t="shared" ref="BR6:BZ6" si="8">IF(BR7="",NA(),BR7)</f>
        <v>27.82</v>
      </c>
      <c r="BS6" s="35">
        <f t="shared" si="8"/>
        <v>38.92</v>
      </c>
      <c r="BT6" s="35">
        <f t="shared" si="8"/>
        <v>36.97</v>
      </c>
      <c r="BU6" s="35">
        <f t="shared" si="8"/>
        <v>41.3</v>
      </c>
      <c r="BV6" s="35">
        <f t="shared" si="8"/>
        <v>52.19</v>
      </c>
      <c r="BW6" s="35">
        <f t="shared" si="8"/>
        <v>55.32</v>
      </c>
      <c r="BX6" s="35">
        <f t="shared" si="8"/>
        <v>59.8</v>
      </c>
      <c r="BY6" s="35">
        <f t="shared" si="8"/>
        <v>57.77</v>
      </c>
      <c r="BZ6" s="35">
        <f t="shared" si="8"/>
        <v>57.31</v>
      </c>
      <c r="CA6" s="34" t="str">
        <f>IF(CA7="","",IF(CA7="-","【-】","【"&amp;SUBSTITUTE(TEXT(CA7,"#,##0.00"),"-","△")&amp;"】"))</f>
        <v>【59.59】</v>
      </c>
      <c r="CB6" s="35">
        <f>IF(CB7="",NA(),CB7)</f>
        <v>502.64</v>
      </c>
      <c r="CC6" s="35">
        <f t="shared" ref="CC6:CK6" si="9">IF(CC7="",NA(),CC7)</f>
        <v>533.59</v>
      </c>
      <c r="CD6" s="35">
        <f t="shared" si="9"/>
        <v>382.11</v>
      </c>
      <c r="CE6" s="35">
        <f t="shared" si="9"/>
        <v>401.55</v>
      </c>
      <c r="CF6" s="35">
        <f t="shared" si="9"/>
        <v>360.67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57.47</v>
      </c>
      <c r="CN6" s="35">
        <f t="shared" ref="CN6:CV6" si="10">IF(CN7="",NA(),CN7)</f>
        <v>56.55</v>
      </c>
      <c r="CO6" s="35">
        <f t="shared" si="10"/>
        <v>56.08</v>
      </c>
      <c r="CP6" s="35">
        <f t="shared" si="10"/>
        <v>56.78</v>
      </c>
      <c r="CQ6" s="35">
        <f t="shared" si="10"/>
        <v>58.29</v>
      </c>
      <c r="CR6" s="35">
        <f t="shared" si="10"/>
        <v>52.31</v>
      </c>
      <c r="CS6" s="35">
        <f t="shared" si="10"/>
        <v>60.65</v>
      </c>
      <c r="CT6" s="35">
        <f t="shared" si="10"/>
        <v>51.75</v>
      </c>
      <c r="CU6" s="35">
        <f t="shared" si="10"/>
        <v>50.68</v>
      </c>
      <c r="CV6" s="35">
        <f t="shared" si="10"/>
        <v>50.14</v>
      </c>
      <c r="CW6" s="34" t="str">
        <f>IF(CW7="","",IF(CW7="-","【-】","【"&amp;SUBSTITUTE(TEXT(CW7,"#,##0.00"),"-","△")&amp;"】"))</f>
        <v>【51.30】</v>
      </c>
      <c r="CX6" s="35">
        <f>IF(CX7="",NA(),CX7)</f>
        <v>75.78</v>
      </c>
      <c r="CY6" s="35">
        <f t="shared" ref="CY6:DG6" si="11">IF(CY7="",NA(),CY7)</f>
        <v>76.86</v>
      </c>
      <c r="CZ6" s="35">
        <f t="shared" si="11"/>
        <v>80.989999999999995</v>
      </c>
      <c r="DA6" s="35">
        <f t="shared" si="11"/>
        <v>80.010000000000005</v>
      </c>
      <c r="DB6" s="35">
        <f t="shared" si="11"/>
        <v>79.099999999999994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303666</v>
      </c>
      <c r="D7" s="37">
        <v>47</v>
      </c>
      <c r="E7" s="37">
        <v>17</v>
      </c>
      <c r="F7" s="37">
        <v>5</v>
      </c>
      <c r="G7" s="37">
        <v>0</v>
      </c>
      <c r="H7" s="37" t="s">
        <v>98</v>
      </c>
      <c r="I7" s="37" t="s">
        <v>99</v>
      </c>
      <c r="J7" s="37" t="s">
        <v>100</v>
      </c>
      <c r="K7" s="37" t="s">
        <v>101</v>
      </c>
      <c r="L7" s="37" t="s">
        <v>102</v>
      </c>
      <c r="M7" s="37" t="s">
        <v>103</v>
      </c>
      <c r="N7" s="38" t="s">
        <v>104</v>
      </c>
      <c r="O7" s="38" t="s">
        <v>105</v>
      </c>
      <c r="P7" s="38">
        <v>16.57</v>
      </c>
      <c r="Q7" s="38">
        <v>95.58</v>
      </c>
      <c r="R7" s="38">
        <v>3630</v>
      </c>
      <c r="S7" s="38">
        <v>26325</v>
      </c>
      <c r="T7" s="38">
        <v>351.84</v>
      </c>
      <c r="U7" s="38">
        <v>74.819999999999993</v>
      </c>
      <c r="V7" s="38">
        <v>4349</v>
      </c>
      <c r="W7" s="38">
        <v>1.59</v>
      </c>
      <c r="X7" s="38">
        <v>2735.22</v>
      </c>
      <c r="Y7" s="38">
        <v>76.34</v>
      </c>
      <c r="Z7" s="38">
        <v>68.83</v>
      </c>
      <c r="AA7" s="38">
        <v>82.09</v>
      </c>
      <c r="AB7" s="38">
        <v>81.599999999999994</v>
      </c>
      <c r="AC7" s="38">
        <v>79.739999999999995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26.99</v>
      </c>
      <c r="BR7" s="38">
        <v>27.82</v>
      </c>
      <c r="BS7" s="38">
        <v>38.92</v>
      </c>
      <c r="BT7" s="38">
        <v>36.97</v>
      </c>
      <c r="BU7" s="38">
        <v>41.3</v>
      </c>
      <c r="BV7" s="38">
        <v>52.19</v>
      </c>
      <c r="BW7" s="38">
        <v>55.32</v>
      </c>
      <c r="BX7" s="38">
        <v>59.8</v>
      </c>
      <c r="BY7" s="38">
        <v>57.77</v>
      </c>
      <c r="BZ7" s="38">
        <v>57.31</v>
      </c>
      <c r="CA7" s="38">
        <v>59.59</v>
      </c>
      <c r="CB7" s="38">
        <v>502.64</v>
      </c>
      <c r="CC7" s="38">
        <v>533.59</v>
      </c>
      <c r="CD7" s="38">
        <v>382.11</v>
      </c>
      <c r="CE7" s="38">
        <v>401.55</v>
      </c>
      <c r="CF7" s="38">
        <v>360.67</v>
      </c>
      <c r="CG7" s="38">
        <v>296.14</v>
      </c>
      <c r="CH7" s="38">
        <v>283.17</v>
      </c>
      <c r="CI7" s="38">
        <v>263.76</v>
      </c>
      <c r="CJ7" s="38">
        <v>274.35000000000002</v>
      </c>
      <c r="CK7" s="38">
        <v>273.52</v>
      </c>
      <c r="CL7" s="38">
        <v>257.86</v>
      </c>
      <c r="CM7" s="38">
        <v>57.47</v>
      </c>
      <c r="CN7" s="38">
        <v>56.55</v>
      </c>
      <c r="CO7" s="38">
        <v>56.08</v>
      </c>
      <c r="CP7" s="38">
        <v>56.78</v>
      </c>
      <c r="CQ7" s="38">
        <v>58.29</v>
      </c>
      <c r="CR7" s="38">
        <v>52.31</v>
      </c>
      <c r="CS7" s="38">
        <v>60.65</v>
      </c>
      <c r="CT7" s="38">
        <v>51.75</v>
      </c>
      <c r="CU7" s="38">
        <v>50.68</v>
      </c>
      <c r="CV7" s="38">
        <v>50.14</v>
      </c>
      <c r="CW7" s="38">
        <v>51.3</v>
      </c>
      <c r="CX7" s="38">
        <v>75.78</v>
      </c>
      <c r="CY7" s="38">
        <v>76.86</v>
      </c>
      <c r="CZ7" s="38">
        <v>80.989999999999995</v>
      </c>
      <c r="DA7" s="38">
        <v>80.010000000000005</v>
      </c>
      <c r="DB7" s="38">
        <v>79.099999999999994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2021-01-14T07:44:19Z</cp:lastPrinted>
  <dcterms:created xsi:type="dcterms:W3CDTF">2020-12-04T03:06:24Z</dcterms:created>
  <dcterms:modified xsi:type="dcterms:W3CDTF">2021-02-25T23:38:10Z</dcterms:modified>
  <cp:category/>
</cp:coreProperties>
</file>