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公開\"/>
    </mc:Choice>
  </mc:AlternateContent>
  <workbookProtection workbookAlgorithmName="SHA-512" workbookHashValue="5g9wh+HbmCiEdA73ZguNlqwR8+4uQVVunL+bP8+qIWYTlup/mjKulDtD2GELAjXFn03JdU5bgjfM6MAganz/DQ==" workbookSaltValue="Ddi/ImyUJtBD+qSZXy34nQ=="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<sst xmlns="http://schemas.openxmlformats.org/spreadsheetml/2006/main" count="236" uniqueCount="120">
  <si>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</si>
  <si>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</si>
  <si>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</si>
  <si>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</si>
  <si>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</si>
  <si>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</si>
  <si>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</si>
  <si>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</si>
  <si>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</si>
  <si>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</si>
  <si>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</si>
  <si>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</si>
  <si>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</si>
  <si>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</si>
  <si>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</si>
  <si>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</si>
  <si>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</si>
  <si>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</si>
  <si>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</si>
  <si>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</si>
  <si>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</si>
  <si>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</si>
  <si>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</si>
  <si>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</si>
  <si>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</si>
  <si>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</si>
  <si>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</si>
  <si>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</si>
  <si>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</si>
  <si>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</si>
  <si>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</si>
  <si>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</si>
  <si>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</si>
  <si>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</si>
  <si>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</si>
  <si>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</si>
  <si>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</si>
  <si>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</si>
  <si>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</si>
  <si>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</si>
  <si>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</si>
  <si>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</si>
  <si>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</si>
  <si>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</si>
  <si>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</si>
  <si>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</si>
  <si>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</si>
  <si>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</si>
  <si>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</si>
  <si>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</si>
  <si>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</si>
  <si>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</si>
  <si>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</si>
  <si>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</si>
  <si>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</si>
  <si>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</si>
  <si>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</si>
  <si>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</si>
  <si>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</si>
  <si>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</si>
  <si>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</si>
  <si>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</si>
  <si>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</si>
  <si>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</si>
  <si>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</si>
  <si>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</si>
  <si>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</si>
  <si>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</si>
  <si>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</si>
  <si>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</si>
  <si>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</si>
  <si>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</si>
  <si>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</si>
  <si>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</si>
  <si>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</si>
  <si>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</si>
  <si>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</si>
  <si>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</si>
  <si>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</si>
  <si>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</si>
  <si>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</si>
  <si>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</si>
  <si>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</si>
  <si>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</si>
  <si>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</si>
  <si>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</si>
  <si>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</si>
  <si>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</si>
  <si>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</si>
  <si>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</si>
  <si>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</si>
  <si>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</si>
  <si>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</si>
  <si>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</si>
  <si>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</si>
  <si>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</si>
  <si>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</si>
  <si>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</si>
  <si>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</si>
  <si>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</si>
  <si>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</si>
  <si>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</si>
  <si>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</si>
  <si>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</si>
  <si>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</si>
  <si>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</si>
  <si>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</si>
  <si>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</si>
  <si>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</si>
  <si>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</si>
  <si>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</si>
  <si>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</si>
  <si>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</si>
  <si>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</si>
  <si>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</si>
  <si>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</si>
  <si>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</si>
  <si>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</si>
  <si>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平成24年度の120%をﾋﾟｰｸに下がっており使用料で回収すべき経費を全て賄えていない状況になってきています。「汚水処理原価」「施設利用率」「水洗化率」についてはいずれも良好な数値を示しており、効率的な経営であると考えられます。</t>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</si>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</sst>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9F-4117-B584-4D24BB93BC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B9F-4117-B584-4D24BB93BC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58.33</c:v>
                </c:pt>
                <c:pt idx="1">
                  <c:v>62.5</c:v>
                </c:pt>
                <c:pt idx="2">
                  <c:v>58.33</c:v>
                </c:pt>
                <c:pt idx="3">
                  <c:v>58.33</c:v>
                </c:pt>
                <c:pt idx="4">
                  <c:v>58.33</c:v>
                </c:pt>
              </c:numCache>
            </c:numRef>
          </c:val>
          <c:extLst>
            <c:ext xmlns:c16="http://schemas.microsoft.com/office/drawing/2014/chart" uri="{C3380CC4-5D6E-409C-BE32-E72D297353CC}">
              <c16:uniqueId val="{00000000-58D8-4847-A032-65DED0C804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c:ext xmlns:c16="http://schemas.microsoft.com/office/drawing/2014/chart" uri="{C3380CC4-5D6E-409C-BE32-E72D297353CC}">
              <c16:uniqueId val="{00000001-58D8-4847-A032-65DED0C804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DF8-43CF-BE19-18C4B00CD5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c:ext xmlns:c16="http://schemas.microsoft.com/office/drawing/2014/chart" uri="{C3380CC4-5D6E-409C-BE32-E72D297353CC}">
              <c16:uniqueId val="{00000001-5DF8-43CF-BE19-18C4B00CD5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74.290000000000006</c:v>
                </c:pt>
                <c:pt idx="1">
                  <c:v>72.010000000000005</c:v>
                </c:pt>
                <c:pt idx="2">
                  <c:v>69.739999999999995</c:v>
                </c:pt>
                <c:pt idx="3">
                  <c:v>70.209999999999994</c:v>
                </c:pt>
                <c:pt idx="4">
                  <c:v>100</c:v>
                </c:pt>
              </c:numCache>
            </c:numRef>
          </c:val>
          <c:extLst>
            <c:ext xmlns:c16="http://schemas.microsoft.com/office/drawing/2014/chart" uri="{C3380CC4-5D6E-409C-BE32-E72D297353CC}">
              <c16:uniqueId val="{00000000-E46D-4FAF-B445-BE24FAD740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6D-4FAF-B445-BE24FAD740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2F-46A3-9FDC-BD1BC69F146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2F-46A3-9FDC-BD1BC69F146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2-46CF-B542-2931C22CCE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2-46CF-B542-2931C22CCE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29-4602-8E53-A0F59DC85AE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29-4602-8E53-A0F59DC85AE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0E-4126-8B6D-B989DD3FA7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0E-4126-8B6D-B989DD3FA7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05-4CF2-A49B-4489255D95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c:ext xmlns:c16="http://schemas.microsoft.com/office/drawing/2014/chart" uri="{C3380CC4-5D6E-409C-BE32-E72D297353CC}">
              <c16:uniqueId val="{00000001-EA05-4CF2-A49B-4489255D95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67.28</c:v>
                </c:pt>
                <c:pt idx="1">
                  <c:v>80.709999999999994</c:v>
                </c:pt>
                <c:pt idx="2">
                  <c:v>87.28</c:v>
                </c:pt>
                <c:pt idx="3">
                  <c:v>80.31</c:v>
                </c:pt>
                <c:pt idx="4">
                  <c:v>62.41</c:v>
                </c:pt>
              </c:numCache>
            </c:numRef>
          </c:val>
          <c:extLst>
            <c:ext xmlns:c16="http://schemas.microsoft.com/office/drawing/2014/chart" uri="{C3380CC4-5D6E-409C-BE32-E72D297353CC}">
              <c16:uniqueId val="{00000000-EB7C-4285-A59F-8592D85C65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c:ext xmlns:c16="http://schemas.microsoft.com/office/drawing/2014/chart" uri="{C3380CC4-5D6E-409C-BE32-E72D297353CC}">
              <c16:uniqueId val="{00000001-EB7C-4285-A59F-8592D85C65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229.85</c:v>
                </c:pt>
                <c:pt idx="1">
                  <c:v>200.29</c:v>
                </c:pt>
                <c:pt idx="2">
                  <c:v>189.14</c:v>
                </c:pt>
                <c:pt idx="3">
                  <c:v>206.3</c:v>
                </c:pt>
                <c:pt idx="4">
                  <c:v>278.70999999999998</c:v>
                </c:pt>
              </c:numCache>
            </c:numRef>
          </c:val>
          <c:extLst>
            <c:ext xmlns:c16="http://schemas.microsoft.com/office/drawing/2014/chart" uri="{C3380CC4-5D6E-409C-BE32-E72D297353CC}">
              <c16:uniqueId val="{00000000-BEE3-47EF-9C94-750660C4A8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c:ext xmlns:c16="http://schemas.microsoft.com/office/drawing/2014/chart" uri="{C3380CC4-5D6E-409C-BE32-E72D297353CC}">
              <c16:uniqueId val="{00000001-BEE3-47EF-9C94-750660C4A8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有田川町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非設置</v>
      </c>
      <c r="AE8" s="50"/>
      <c r="AF8" s="50"/>
      <c r="AG8" s="50"/>
      <c r="AH8" s="50"/>
      <c r="AI8" s="50"/>
      <c r="AJ8" s="50"/>
      <c r="AK8" s="3"/>
      <c r="AL8" s="51">
        <f>データ!S6</f>
        <v>26325</v>
      </c>
      <c r="AM8" s="51"/>
      <c r="AN8" s="51"/>
      <c r="AO8" s="51"/>
      <c r="AP8" s="51"/>
      <c r="AQ8" s="51"/>
      <c r="AR8" s="51"/>
      <c r="AS8" s="51"/>
      <c r="AT8" s="46">
        <f>データ!T6</f>
        <v>351.84</v>
      </c>
      <c r="AU8" s="46"/>
      <c r="AV8" s="46"/>
      <c r="AW8" s="46"/>
      <c r="AX8" s="46"/>
      <c r="AY8" s="46"/>
      <c r="AZ8" s="46"/>
      <c r="BA8" s="46"/>
      <c r="BB8" s="46">
        <f>データ!U6</f>
        <v>74.819999999999993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0.16</v>
      </c>
      <c r="Q10" s="46"/>
      <c r="R10" s="46"/>
      <c r="S10" s="46"/>
      <c r="T10" s="46"/>
      <c r="U10" s="46"/>
      <c r="V10" s="46"/>
      <c r="W10" s="46">
        <f>データ!Q6</f>
        <v>100</v>
      </c>
      <c r="X10" s="46"/>
      <c r="Y10" s="46"/>
      <c r="Z10" s="46"/>
      <c r="AA10" s="46"/>
      <c r="AB10" s="46"/>
      <c r="AC10" s="46"/>
      <c r="AD10" s="51">
        <f>データ!R6</f>
        <v>3630</v>
      </c>
      <c r="AE10" s="51"/>
      <c r="AF10" s="51"/>
      <c r="AG10" s="51"/>
      <c r="AH10" s="51"/>
      <c r="AI10" s="51"/>
      <c r="AJ10" s="51"/>
      <c r="AK10" s="2"/>
      <c r="AL10" s="51">
        <f>データ!V6</f>
        <v>43</v>
      </c>
      <c r="AM10" s="51"/>
      <c r="AN10" s="51"/>
      <c r="AO10" s="51"/>
      <c r="AP10" s="51"/>
      <c r="AQ10" s="51"/>
      <c r="AR10" s="51"/>
      <c r="AS10" s="51"/>
      <c r="AT10" s="46">
        <f>データ!W6</f>
        <v>0.05</v>
      </c>
      <c r="AU10" s="46"/>
      <c r="AV10" s="46"/>
      <c r="AW10" s="46"/>
      <c r="AX10" s="46"/>
      <c r="AY10" s="46"/>
      <c r="AZ10" s="46"/>
      <c r="BA10" s="46"/>
      <c r="BB10" s="46">
        <f>データ!X6</f>
        <v>860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【129.40】</v>
      </c>
      <c r="I86" s="26" t="str">
        <f>データ!CA6</f>
        <v>【38.41】</v>
      </c>
      <c r="J86" s="26" t="str">
        <f>データ!CL6</f>
        <v>【501.56】</v>
      </c>
      <c r="K86" s="26" t="str">
        <f>データ!CW6</f>
        <v>【26.64】</v>
      </c>
      <c r="L86" s="26" t="str">
        <f>データ!DH6</f>
        <v>【95.52】</v>
      </c>
      <c r="M86" s="26" t="s">
        <v>44</v>
      </c>
      <c r="N86" s="26" t="s">
        <v>44</v>
      </c>
      <c r="O86" s="26" t="str">
        <f>データ!EO6</f>
        <v>【0.00】</v>
      </c>
    </row>
  </sheetData>
  <sheetProtection algorithmName="SHA-512" hashValue="SuLV+cPBwiqQmGUAi4ysSAsxC+fupuWChvt5hSoDoJvsXhPtwof3kiKZqzdxkrsVo3gBkieSmywad29YCQEJwQ==" saltValue="FoXKucuhA299tk2cs0aM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303666</v>
      </c>
      <c r="D6" s="33">
        <f t="shared" si="3"/>
        <v>47</v>
      </c>
      <c r="E6" s="33">
        <f t="shared" si="3"/>
        <v>17</v>
      </c>
      <c r="F6" s="33">
        <f t="shared" si="3"/>
        <v>8</v>
      </c>
      <c r="G6" s="33">
        <f t="shared" si="3"/>
        <v>0</v>
      </c>
      <c r="H6" s="33" t="str">
        <f t="shared" si="3"/>
        <v>和歌山県　有田川町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0.16</v>
      </c>
      <c r="Q6" s="34">
        <f t="shared" si="3"/>
        <v>100</v>
      </c>
      <c r="R6" s="34">
        <f t="shared" si="3"/>
        <v>3630</v>
      </c>
      <c r="S6" s="34">
        <f t="shared" si="3"/>
        <v>26325</v>
      </c>
      <c r="T6" s="34">
        <f t="shared" si="3"/>
        <v>351.84</v>
      </c>
      <c r="U6" s="34">
        <f t="shared" si="3"/>
        <v>74.819999999999993</v>
      </c>
      <c r="V6" s="34">
        <f t="shared" si="3"/>
        <v>43</v>
      </c>
      <c r="W6" s="34">
        <f t="shared" si="3"/>
        <v>0.05</v>
      </c>
      <c r="X6" s="34">
        <f t="shared" si="3"/>
        <v>860</v>
      </c>
      <c r="Y6" s="35">
        <f>IF(Y7="",NA(),Y7)</f>
        <v>74.290000000000006</v>
      </c>
      <c r="Z6" s="35">
        <f t="shared" ref="Z6:AH6" si="4">IF(Z7="",NA(),Z7)</f>
        <v>72.010000000000005</v>
      </c>
      <c r="AA6" s="35">
        <f t="shared" si="4"/>
        <v>69.739999999999995</v>
      </c>
      <c r="AB6" s="35">
        <f t="shared" si="4"/>
        <v>70.209999999999994</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332.28</v>
      </c>
      <c r="BL6" s="35">
        <f t="shared" si="7"/>
        <v>274.07</v>
      </c>
      <c r="BM6" s="35">
        <f t="shared" si="7"/>
        <v>243.02</v>
      </c>
      <c r="BN6" s="35">
        <f t="shared" si="7"/>
        <v>196.19</v>
      </c>
      <c r="BO6" s="35">
        <f t="shared" si="7"/>
        <v>129.4</v>
      </c>
      <c r="BP6" s="34" t="str">
        <f>IF(BP7="","",IF(BP7="-","【-】","【"&amp;SUBSTITUTE(TEXT(BP7,"#,##0.00"),"-","△")&amp;"】"))</f>
        <v>【129.40】</v>
      </c>
      <c r="BQ6" s="35">
        <f>IF(BQ7="",NA(),BQ7)</f>
        <v>67.28</v>
      </c>
      <c r="BR6" s="35">
        <f t="shared" ref="BR6:BZ6" si="8">IF(BR7="",NA(),BR7)</f>
        <v>80.709999999999994</v>
      </c>
      <c r="BS6" s="35">
        <f t="shared" si="8"/>
        <v>87.28</v>
      </c>
      <c r="BT6" s="35">
        <f t="shared" si="8"/>
        <v>80.31</v>
      </c>
      <c r="BU6" s="35">
        <f t="shared" si="8"/>
        <v>62.41</v>
      </c>
      <c r="BV6" s="35">
        <f t="shared" si="8"/>
        <v>35.83</v>
      </c>
      <c r="BW6" s="35">
        <f t="shared" si="8"/>
        <v>37.06</v>
      </c>
      <c r="BX6" s="35">
        <f t="shared" si="8"/>
        <v>41.35</v>
      </c>
      <c r="BY6" s="35">
        <f t="shared" si="8"/>
        <v>39.07</v>
      </c>
      <c r="BZ6" s="35">
        <f t="shared" si="8"/>
        <v>38.409999999999997</v>
      </c>
      <c r="CA6" s="34" t="str">
        <f>IF(CA7="","",IF(CA7="-","【-】","【"&amp;SUBSTITUTE(TEXT(CA7,"#,##0.00"),"-","△")&amp;"】"))</f>
        <v>【38.41】</v>
      </c>
      <c r="CB6" s="35">
        <f>IF(CB7="",NA(),CB7)</f>
        <v>229.85</v>
      </c>
      <c r="CC6" s="35">
        <f t="shared" ref="CC6:CK6" si="9">IF(CC7="",NA(),CC7)</f>
        <v>200.29</v>
      </c>
      <c r="CD6" s="35">
        <f t="shared" si="9"/>
        <v>189.14</v>
      </c>
      <c r="CE6" s="35">
        <f t="shared" si="9"/>
        <v>206.3</v>
      </c>
      <c r="CF6" s="35">
        <f t="shared" si="9"/>
        <v>278.70999999999998</v>
      </c>
      <c r="CG6" s="35">
        <f t="shared" si="9"/>
        <v>528.37</v>
      </c>
      <c r="CH6" s="35">
        <f t="shared" si="9"/>
        <v>514.20000000000005</v>
      </c>
      <c r="CI6" s="35">
        <f t="shared" si="9"/>
        <v>456.7</v>
      </c>
      <c r="CJ6" s="35">
        <f t="shared" si="9"/>
        <v>485</v>
      </c>
      <c r="CK6" s="35">
        <f t="shared" si="9"/>
        <v>501.56</v>
      </c>
      <c r="CL6" s="34" t="str">
        <f>IF(CL7="","",IF(CL7="-","【-】","【"&amp;SUBSTITUTE(TEXT(CL7,"#,##0.00"),"-","△")&amp;"】"))</f>
        <v>【501.56】</v>
      </c>
      <c r="CM6" s="35">
        <f>IF(CM7="",NA(),CM7)</f>
        <v>58.33</v>
      </c>
      <c r="CN6" s="35">
        <f t="shared" ref="CN6:CV6" si="10">IF(CN7="",NA(),CN7)</f>
        <v>62.5</v>
      </c>
      <c r="CO6" s="35">
        <f t="shared" si="10"/>
        <v>58.33</v>
      </c>
      <c r="CP6" s="35">
        <f t="shared" si="10"/>
        <v>58.33</v>
      </c>
      <c r="CQ6" s="35">
        <f t="shared" si="10"/>
        <v>58.33</v>
      </c>
      <c r="CR6" s="35">
        <f t="shared" si="10"/>
        <v>27.46</v>
      </c>
      <c r="CS6" s="35">
        <f t="shared" si="10"/>
        <v>27.55</v>
      </c>
      <c r="CT6" s="35">
        <f t="shared" si="10"/>
        <v>27.26</v>
      </c>
      <c r="CU6" s="35">
        <f t="shared" si="10"/>
        <v>27.09</v>
      </c>
      <c r="CV6" s="35">
        <f t="shared" si="10"/>
        <v>26.64</v>
      </c>
      <c r="CW6" s="34" t="str">
        <f>IF(CW7="","",IF(CW7="-","【-】","【"&amp;SUBSTITUTE(TEXT(CW7,"#,##0.00"),"-","△")&amp;"】"))</f>
        <v>【26.64】</v>
      </c>
      <c r="CX6" s="35">
        <f>IF(CX7="",NA(),CX7)</f>
        <v>100</v>
      </c>
      <c r="CY6" s="35">
        <f t="shared" ref="CY6:DG6" si="11">IF(CY7="",NA(),CY7)</f>
        <v>100</v>
      </c>
      <c r="CZ6" s="35">
        <f t="shared" si="11"/>
        <v>100</v>
      </c>
      <c r="DA6" s="35">
        <f t="shared" si="11"/>
        <v>100</v>
      </c>
      <c r="DB6" s="35">
        <f t="shared" si="11"/>
        <v>100</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303666</v>
      </c>
      <c r="D7" s="37">
        <v>47</v>
      </c>
      <c r="E7" s="37">
        <v>17</v>
      </c>
      <c r="F7" s="37">
        <v>8</v>
      </c>
      <c r="G7" s="37">
        <v>0</v>
      </c>
      <c r="H7" s="37" t="s">
        <v>98</v>
      </c>
      <c r="I7" s="37" t="s">
        <v>99</v>
      </c>
      <c r="J7" s="37" t="s">
        <v>100</v>
      </c>
      <c r="K7" s="37" t="s">
        <v>101</v>
      </c>
      <c r="L7" s="37" t="s">
        <v>102</v>
      </c>
      <c r="M7" s="37" t="s">
        <v>103</v>
      </c>
      <c r="N7" s="38" t="s">
        <v>104</v>
      </c>
      <c r="O7" s="38" t="s">
        <v>105</v>
      </c>
      <c r="P7" s="38">
        <v>0.16</v>
      </c>
      <c r="Q7" s="38">
        <v>100</v>
      </c>
      <c r="R7" s="38">
        <v>3630</v>
      </c>
      <c r="S7" s="38">
        <v>26325</v>
      </c>
      <c r="T7" s="38">
        <v>351.84</v>
      </c>
      <c r="U7" s="38">
        <v>74.819999999999993</v>
      </c>
      <c r="V7" s="38">
        <v>43</v>
      </c>
      <c r="W7" s="38">
        <v>0.05</v>
      </c>
      <c r="X7" s="38">
        <v>860</v>
      </c>
      <c r="Y7" s="38">
        <v>74.290000000000006</v>
      </c>
      <c r="Z7" s="38">
        <v>72.010000000000005</v>
      </c>
      <c r="AA7" s="38">
        <v>69.739999999999995</v>
      </c>
      <c r="AB7" s="38">
        <v>70.209999999999994</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332.28</v>
      </c>
      <c r="BL7" s="38">
        <v>274.07</v>
      </c>
      <c r="BM7" s="38">
        <v>243.02</v>
      </c>
      <c r="BN7" s="38">
        <v>196.19</v>
      </c>
      <c r="BO7" s="38">
        <v>129.4</v>
      </c>
      <c r="BP7" s="38">
        <v>129.4</v>
      </c>
      <c r="BQ7" s="38">
        <v>67.28</v>
      </c>
      <c r="BR7" s="38">
        <v>80.709999999999994</v>
      </c>
      <c r="BS7" s="38">
        <v>87.28</v>
      </c>
      <c r="BT7" s="38">
        <v>80.31</v>
      </c>
      <c r="BU7" s="38">
        <v>62.41</v>
      </c>
      <c r="BV7" s="38">
        <v>35.83</v>
      </c>
      <c r="BW7" s="38">
        <v>37.06</v>
      </c>
      <c r="BX7" s="38">
        <v>41.35</v>
      </c>
      <c r="BY7" s="38">
        <v>39.07</v>
      </c>
      <c r="BZ7" s="38">
        <v>38.409999999999997</v>
      </c>
      <c r="CA7" s="38">
        <v>38.409999999999997</v>
      </c>
      <c r="CB7" s="38">
        <v>229.85</v>
      </c>
      <c r="CC7" s="38">
        <v>200.29</v>
      </c>
      <c r="CD7" s="38">
        <v>189.14</v>
      </c>
      <c r="CE7" s="38">
        <v>206.3</v>
      </c>
      <c r="CF7" s="38">
        <v>278.70999999999998</v>
      </c>
      <c r="CG7" s="38">
        <v>528.37</v>
      </c>
      <c r="CH7" s="38">
        <v>514.20000000000005</v>
      </c>
      <c r="CI7" s="38">
        <v>456.7</v>
      </c>
      <c r="CJ7" s="38">
        <v>485</v>
      </c>
      <c r="CK7" s="38">
        <v>501.56</v>
      </c>
      <c r="CL7" s="38">
        <v>501.56</v>
      </c>
      <c r="CM7" s="38">
        <v>58.33</v>
      </c>
      <c r="CN7" s="38">
        <v>62.5</v>
      </c>
      <c r="CO7" s="38">
        <v>58.33</v>
      </c>
      <c r="CP7" s="38">
        <v>58.33</v>
      </c>
      <c r="CQ7" s="38">
        <v>58.33</v>
      </c>
      <c r="CR7" s="38">
        <v>27.46</v>
      </c>
      <c r="CS7" s="38">
        <v>27.55</v>
      </c>
      <c r="CT7" s="38">
        <v>27.26</v>
      </c>
      <c r="CU7" s="38">
        <v>27.09</v>
      </c>
      <c r="CV7" s="38">
        <v>26.64</v>
      </c>
      <c r="CW7" s="38">
        <v>26.64</v>
      </c>
      <c r="CX7" s="38">
        <v>100</v>
      </c>
      <c r="CY7" s="38">
        <v>100</v>
      </c>
      <c r="CZ7" s="38">
        <v>100</v>
      </c>
      <c r="DA7" s="38">
        <v>100</v>
      </c>
      <c r="DB7" s="38">
        <v>100</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2020-12-04T03:13:47Z</dcterms:created>
  <dcterms:modified xsi:type="dcterms:W3CDTF">2021-02-25T23:38:27Z</dcterms:modified>
  <cp:category/>
</cp:coreProperties>
</file>